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workbookAlgorithmName="SHA-512" workbookHashValue="PdF6pVRCqlQCQpLNNhkDbhT/zssDuIH4jhHkL7cb4GPcu3cLqoJpDt/G8J9eJgk/TQBJ78ri6Ul2W+vG0flXOw==" workbookSaltValue="tmU1uNZet3w3G3M0cEyIyw==" workbookSpinCount="100000" lockStructure="1"/>
  <bookViews>
    <workbookView windowWidth="28800" windowHeight="12255"/>
  </bookViews>
  <sheets>
    <sheet name="个人材料清单" sheetId="1" r:id="rId1"/>
    <sheet name="班级" sheetId="4" state="hidden" r:id="rId2"/>
    <sheet name="德育" sheetId="5" state="hidden" r:id="rId3"/>
    <sheet name="智育" sheetId="2" state="hidden" r:id="rId4"/>
    <sheet name="体育" sheetId="6" state="hidden" r:id="rId5"/>
    <sheet name="美育" sheetId="7" state="hidden" r:id="rId6"/>
    <sheet name="劳育" sheetId="8" state="hidden" r:id="rId7"/>
    <sheet name="加分表" sheetId="3" state="hidden" r:id="rId8"/>
    <sheet name="学生名册" sheetId="9" state="hidden" r:id="rId9"/>
  </sheets>
  <definedNames>
    <definedName name="_xlnm._FilterDatabase" localSheetId="8" hidden="1">学生名册!$A$1:$D$384</definedName>
    <definedName name="“断舍离”宿舍扫除日">劳育!$K$2:$K$3</definedName>
    <definedName name="“青年大学习”">德育!$D$2:$D$3</definedName>
    <definedName name="“五月的花海”合唱比赛">美育!$I$2:$I$4</definedName>
    <definedName name="“星级寝室”评选">劳育!$L$2:$L$3</definedName>
    <definedName name="“阳光长跑”">体育!$G$2:$G$4</definedName>
    <definedName name="A类、B类部长团">德育!$J$2:$J$3</definedName>
    <definedName name="A类、B类干事">德育!$L$2:$L$3</definedName>
    <definedName name="A类、B类主席团">德育!$H$2:$H$3</definedName>
    <definedName name="A类竞赛">智育!$C$2:$C$5</definedName>
    <definedName name="B类竞赛">智育!$D$2:$D$5</definedName>
    <definedName name="CSCD、北大核心、EI">智育!$T$2:$T$4</definedName>
    <definedName name="C类部长团或同级">德育!$K$2:$K$3</definedName>
    <definedName name="C类干事或同级">德育!$M$2:$M$3</definedName>
    <definedName name="C类主席团或同级">德育!$I$2:$I$3</definedName>
    <definedName name="SCI、SSCI">智育!$S$2:$S$4</definedName>
    <definedName name="北京市级成员">智育!$P$2:$P$4</definedName>
    <definedName name="北京市级负责人">智育!$O$2:$O$4</definedName>
    <definedName name="不在教育部国际组织平台内的">劳育!$O$2:$O$3</definedName>
    <definedName name="参加校运动会项目">体育!$J$2:$M$5</definedName>
    <definedName name="参与体育教学部组织相关体育比赛">体育!$K$2:$K$5</definedName>
    <definedName name="参与校团委组织相关文艺展演">美育!$M$2:$M$5</definedName>
    <definedName name="参与校园艺术文化活动">美育!$C$2:$C$7</definedName>
    <definedName name="参与学院组织相关体育比赛">体育!$J$2:$J$5</definedName>
    <definedName name="参与学院组织相关文艺竞赛">美育!$L$2:$L$5</definedName>
    <definedName name="大创项目">智育!$E$2:$E$7</definedName>
    <definedName name="代表学校参加全国高校体育比赛">体育!$M$2:$M$5</definedName>
    <definedName name="代表学校参加全国艺术展演">美育!$O$2:$O$5</definedName>
    <definedName name="代表学校参加省级高校体育比赛">体育!$L$2:$L$5</definedName>
    <definedName name="代表学校参加省级艺术展演">美育!$N$2:$N$5</definedName>
    <definedName name="党支部书记、副书记、支委、班长、班级团支书、专项工作学生助理">德育!$N$2:$N$3</definedName>
    <definedName name="二等奖或第三、四名">体育!$J$3:$M$3</definedName>
    <definedName name="发明专利">智育!$W$2:$W$3</definedName>
    <definedName name="个人荣誉">德育!$F$2:$F$4</definedName>
    <definedName name="个人项目获奖">劳育!$I$2:$I$10</definedName>
    <definedName name="国际组织实习">劳育!$B$2:$B$3</definedName>
    <definedName name="国家级成员">智育!$N$2:$N$4</definedName>
    <definedName name="国家级负责人">智育!$M$2:$M$4</definedName>
    <definedName name="国家级及以上">智育!$I$2:$I$4</definedName>
    <definedName name="集体荣誉">德育!$E$2:$E$4</definedName>
    <definedName name="见习支委、党秘、班委">德育!$O$2:$O$3</definedName>
    <definedName name="劳动教育">劳育!$F$2:$F$5</definedName>
    <definedName name="美育">美育!$A$2:$A$3</definedName>
    <definedName name="其他成员">德育!$W$2:$W$4</definedName>
    <definedName name="其他劳动教育活动">劳育!$M$2:$M$3</definedName>
    <definedName name="其他学院、学校组织的大型文艺类活动">美育!$K$2:$K$3</definedName>
    <definedName name="群众性体育活动参与">体育!$D$2:$D$4</definedName>
    <definedName name="任期不满四分之三学期">德育!$S$2:$S$4</definedName>
    <definedName name="任期满四分之三学期">德育!$R$2:$R$4</definedName>
    <definedName name="三等奖或第五、六名">体育!$J$4:$M$4</definedName>
    <definedName name="社会实践">劳育!$E$2:$E$5</definedName>
    <definedName name="省部级">智育!$J$2:$J$4</definedName>
    <definedName name="实用新型专利">智育!$X$2:$X$3</definedName>
    <definedName name="思想教育部分">德育!$A$2:$A$5</definedName>
    <definedName name="思政类活动参与">德育!$G$2:$G$3</definedName>
    <definedName name="宿舍趣味运动嘉年华">劳育!$J$2:$J$3</definedName>
    <definedName name="宿舍长、课代表">德育!$P$2:$P$3</definedName>
    <definedName name="体育">体育!$A$2</definedName>
    <definedName name="体育赛事参与">体育!$E$2:$E$6</definedName>
    <definedName name="体质健康测试">体育!$H$2:$H$3</definedName>
    <definedName name="突出贡献成员">德育!$V$2:$V$4</definedName>
    <definedName name="团体项目获奖">劳育!$H$2:$H$10</definedName>
    <definedName name="校级">智育!$K$2:$K$4</definedName>
    <definedName name="校级成员">智育!$R$2:$R$4</definedName>
    <definedName name="校级负责人">智育!$Q$2:$Q$4</definedName>
    <definedName name="校运动会方阵">美育!$G$2:$G$3</definedName>
    <definedName name="校运动会风采展">美育!$H$2:$H$4</definedName>
    <definedName name="学年志愿服务时长">劳育!$D$2:$D$6</definedName>
    <definedName name="学生骨干认证">德育!$B$2:$B$10</definedName>
    <definedName name="学生基本_体能素质">体育!$C$2:$C$3</definedName>
    <definedName name="学生基本体能素质">体育!$C$2:$C$3</definedName>
    <definedName name="学术论文">智育!$F$2:$F$5</definedName>
    <definedName name="学院、学校组织的各类文化艺术活动">美育!$F$2:$F$3</definedName>
    <definedName name="学院认定的其它正式学术期刊、校级及以上学术论文集">智育!$U$2:$U$4</definedName>
    <definedName name="学院晚会">美育!$J$2:$J$3</definedName>
    <definedName name="一等奖或第一、二名">体育!$J$2:$M$2</definedName>
    <definedName name="院级">智育!$L$2:$L$4</definedName>
    <definedName name="在各类集体或个人的文艺竞赛中获奖">美育!$D$2:$D$5</definedName>
    <definedName name="在教育部国际组织平台内的">劳育!$N$2:$N$3</definedName>
    <definedName name="志愿实践">劳育!$A$2</definedName>
    <definedName name="智育">智育!$A$2:$A$3</definedName>
    <definedName name="主要负责人">德育!$U$2:$U$4</definedName>
    <definedName name="专利">智育!$G$2:$G$3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<sst xmlns="http://schemas.openxmlformats.org/spreadsheetml/2006/main" count="2533" uniqueCount="596">
  <si>
    <t>2023-2024</t>
  </si>
  <si>
    <t>学年综合素质评定个人材料清单</t>
  </si>
  <si>
    <t>学号</t>
  </si>
  <si>
    <t>班级</t>
  </si>
  <si>
    <t>姓名</t>
  </si>
  <si>
    <t>总分</t>
  </si>
  <si>
    <t>基础分</t>
  </si>
  <si>
    <t>思想教育
部分</t>
  </si>
  <si>
    <t>学生骨干认证</t>
  </si>
  <si>
    <t>智育</t>
  </si>
  <si>
    <t>体育</t>
  </si>
  <si>
    <t>美育</t>
  </si>
  <si>
    <t>志愿实践</t>
  </si>
  <si>
    <t>国际组织
实习</t>
  </si>
  <si>
    <t>序号</t>
  </si>
  <si>
    <t>所属学期</t>
  </si>
  <si>
    <t>项目名称</t>
  </si>
  <si>
    <t>加分
类型</t>
  </si>
  <si>
    <t>项目类型</t>
  </si>
  <si>
    <t>分类1</t>
  </si>
  <si>
    <t>分类2</t>
  </si>
  <si>
    <t>证明
方式</t>
  </si>
  <si>
    <t>分数</t>
  </si>
  <si>
    <t>备注</t>
  </si>
  <si>
    <t>限制数量</t>
  </si>
  <si>
    <t>工学23班班长</t>
  </si>
  <si>
    <t>党支部书记、副书记、支委、班长、班级团支书、专项工作学生助理</t>
  </si>
  <si>
    <t>任期满四分之三学期</t>
  </si>
  <si>
    <t>优秀</t>
  </si>
  <si>
    <t>工学院学生事务中心学风部干事</t>
  </si>
  <si>
    <t>A类、B类干事</t>
  </si>
  <si>
    <t>第一学期阳光长跑满分</t>
  </si>
  <si>
    <t>学生基本体能素质</t>
  </si>
  <si>
    <t>“阳光长跑”</t>
  </si>
  <si>
    <t>满分</t>
  </si>
  <si>
    <t>第二学期阳光长跑满分</t>
  </si>
  <si>
    <t>第一学期体质测试达标</t>
  </si>
  <si>
    <t>体质健康测试</t>
  </si>
  <si>
    <t>达标</t>
  </si>
  <si>
    <t>第二学期体质测试达标</t>
  </si>
  <si>
    <t>北京林业大学2023年秋季运动会种树苗第二名</t>
  </si>
  <si>
    <t>体育赛事参与</t>
  </si>
  <si>
    <t>参加校运动会项目</t>
  </si>
  <si>
    <t>一等奖或第一、二名</t>
  </si>
  <si>
    <t>学年志愿服务时长40h以上</t>
  </si>
  <si>
    <t>学年志愿服务时长</t>
  </si>
  <si>
    <t>40h以上</t>
  </si>
  <si>
    <t>社会实践</t>
  </si>
  <si>
    <t>主持一项国家级大创项目优秀结题</t>
  </si>
  <si>
    <t>大创项目</t>
  </si>
  <si>
    <t>国家级负责人</t>
  </si>
  <si>
    <t>学术论文</t>
  </si>
  <si>
    <t>发表一项实用新型专利</t>
  </si>
  <si>
    <t>专利</t>
  </si>
  <si>
    <t>实用新型专利</t>
  </si>
  <si>
    <t>其他完成人</t>
  </si>
  <si>
    <t>自由填写</t>
  </si>
  <si>
    <t>2023-2024学年</t>
  </si>
  <si>
    <t>团支部青年大学习完成率达100%</t>
  </si>
  <si>
    <t>思想教育部分</t>
  </si>
  <si>
    <t>“青年大学习”</t>
  </si>
  <si>
    <t>达到100%</t>
  </si>
  <si>
    <t>2023-2024-2</t>
  </si>
  <si>
    <t>工学院2024年春季“朋辈互助，学业帮扶”活动</t>
  </si>
  <si>
    <t>思政类活动参与</t>
  </si>
  <si>
    <t>2023-2024-1</t>
  </si>
  <si>
    <t>北京林业大学2023年单词微计划活动</t>
  </si>
  <si>
    <t>2023年秋季运动会工学院看台观众</t>
  </si>
  <si>
    <t>北京市工程实践能力创新大赛一等奖</t>
  </si>
  <si>
    <t>A类竞赛</t>
  </si>
  <si>
    <t>省部级</t>
  </si>
  <si>
    <t>最高等次</t>
  </si>
  <si>
    <t>北京林业大学2023年“三走千人”系列活动</t>
  </si>
  <si>
    <t>群众性体育活动参与</t>
  </si>
  <si>
    <t>“三走千人”</t>
  </si>
  <si>
    <t>工学院“一程相遇，一路美好”Vlog大赛三等奖</t>
  </si>
  <si>
    <t>参与校园艺术文化活动</t>
  </si>
  <si>
    <t>学院、学校组织的各类文化艺术活动</t>
  </si>
  <si>
    <t>获奖</t>
  </si>
  <si>
    <t>工学院2023年宿舍趣味运动嘉年华一等奖</t>
  </si>
  <si>
    <t>劳动教育</t>
  </si>
  <si>
    <t>宿舍趣味运动嘉年华</t>
  </si>
  <si>
    <t>证书</t>
  </si>
  <si>
    <t>机械221</t>
  </si>
  <si>
    <t>青桥网截图</t>
  </si>
  <si>
    <t>机械222</t>
  </si>
  <si>
    <t>志愿北京截图</t>
  </si>
  <si>
    <t>机械223</t>
  </si>
  <si>
    <t>综合素质平台记录</t>
  </si>
  <si>
    <t>机械224</t>
  </si>
  <si>
    <t>官方证明</t>
  </si>
  <si>
    <t>车辆221</t>
  </si>
  <si>
    <t>国际组织实习</t>
  </si>
  <si>
    <t>其他网站截图</t>
  </si>
  <si>
    <t>车辆222</t>
  </si>
  <si>
    <t>车辆223</t>
  </si>
  <si>
    <t>自动化221</t>
  </si>
  <si>
    <t>自动化222</t>
  </si>
  <si>
    <t>电气221</t>
  </si>
  <si>
    <t>电气222</t>
  </si>
  <si>
    <t>集体荣誉</t>
  </si>
  <si>
    <t>个人荣誉</t>
  </si>
  <si>
    <t>A类、B类主席团</t>
  </si>
  <si>
    <t>C类主席团或同级</t>
  </si>
  <si>
    <t>A类、B类部长团</t>
  </si>
  <si>
    <t>C类部长团或同级</t>
  </si>
  <si>
    <t>C类干事或同级</t>
  </si>
  <si>
    <t>见习支委、党秘、班委</t>
  </si>
  <si>
    <t>宿舍长、课代表</t>
  </si>
  <si>
    <t>任期不满四分之三学期</t>
  </si>
  <si>
    <t>主要负责人</t>
  </si>
  <si>
    <t>突出贡献成员</t>
  </si>
  <si>
    <t>其他成员</t>
  </si>
  <si>
    <t>国家级</t>
  </si>
  <si>
    <t>未达到100%</t>
  </si>
  <si>
    <t>合格</t>
  </si>
  <si>
    <t>校级</t>
  </si>
  <si>
    <t>不合格</t>
  </si>
  <si>
    <t>B类竞赛</t>
  </si>
  <si>
    <t>国家级及以上</t>
  </si>
  <si>
    <t>院级</t>
  </si>
  <si>
    <t>国家级成员</t>
  </si>
  <si>
    <t>北京市级负责人</t>
  </si>
  <si>
    <t>北京市级成员</t>
  </si>
  <si>
    <t>校级负责人</t>
  </si>
  <si>
    <t>校级成员</t>
  </si>
  <si>
    <t>SCI、SSCI</t>
  </si>
  <si>
    <t>CSCD、北大核心、EI</t>
  </si>
  <si>
    <t>学院认定的其它正式学术期刊、校级及以上学术论文集</t>
  </si>
  <si>
    <t>经认可的高水平论文</t>
  </si>
  <si>
    <t>发明专利</t>
  </si>
  <si>
    <t>第一作者</t>
  </si>
  <si>
    <t>第一完成人</t>
  </si>
  <si>
    <t>第二等次</t>
  </si>
  <si>
    <t>良好</t>
  </si>
  <si>
    <t>共一作者</t>
  </si>
  <si>
    <t>第三等次</t>
  </si>
  <si>
    <t>其他作者</t>
  </si>
  <si>
    <t>参与学院组织相关体育比赛</t>
  </si>
  <si>
    <t>参与体育教学部组织相关体育比赛</t>
  </si>
  <si>
    <t>代表学校参加省级高校体育比赛</t>
  </si>
  <si>
    <t>代表学校参加全国高校体育比赛</t>
  </si>
  <si>
    <t>“青春接力跑”</t>
  </si>
  <si>
    <t>及格</t>
  </si>
  <si>
    <t>不达标</t>
  </si>
  <si>
    <t>二等奖或第三、四名</t>
  </si>
  <si>
    <t>“校园吉尼斯活动”</t>
  </si>
  <si>
    <t>不及格</t>
  </si>
  <si>
    <t>三等奖或第五、六名</t>
  </si>
  <si>
    <t>参与奖</t>
  </si>
  <si>
    <t>在各类集体或个人的文艺竞赛中获奖</t>
  </si>
  <si>
    <t>校运动会方阵</t>
  </si>
  <si>
    <t>校运动会风采展</t>
  </si>
  <si>
    <t>“五月的花海”合唱比赛</t>
  </si>
  <si>
    <t>学院晚会</t>
  </si>
  <si>
    <t>其他学院、学校组织的大型文艺类活动</t>
  </si>
  <si>
    <t>参与学院组织相关文艺竞赛</t>
  </si>
  <si>
    <t>参与校团委组织相关文艺展演</t>
  </si>
  <si>
    <t>代表学校参加省级艺术展演</t>
  </si>
  <si>
    <t>代表学校参加全国艺术展演</t>
  </si>
  <si>
    <t>参与</t>
  </si>
  <si>
    <t>活动组织者</t>
  </si>
  <si>
    <t>一等奖</t>
  </si>
  <si>
    <t>金奖</t>
  </si>
  <si>
    <t>团体项目获奖</t>
  </si>
  <si>
    <t>个人项目获奖</t>
  </si>
  <si>
    <t>“断舍离”宿舍扫除日</t>
  </si>
  <si>
    <t>“星级寝室”评选</t>
  </si>
  <si>
    <t>其他劳动教育活动</t>
  </si>
  <si>
    <t>在教育部国际组织平台内的</t>
  </si>
  <si>
    <t>不在教育部国际组织平台内的</t>
  </si>
  <si>
    <t>20h到25h</t>
  </si>
  <si>
    <t>省部级一等奖</t>
  </si>
  <si>
    <t>1个月以上</t>
  </si>
  <si>
    <t>25h到30h</t>
  </si>
  <si>
    <t>省部级二等奖</t>
  </si>
  <si>
    <t>不足1个月</t>
  </si>
  <si>
    <t>30h到35h</t>
  </si>
  <si>
    <t>院校级社会实践参与</t>
  </si>
  <si>
    <t>省部级三等奖</t>
  </si>
  <si>
    <t>35h到40h</t>
  </si>
  <si>
    <t>社会组织社会实践参与</t>
  </si>
  <si>
    <t>校级一等奖</t>
  </si>
  <si>
    <t>校级二等奖</t>
  </si>
  <si>
    <t>校级三等奖</t>
  </si>
  <si>
    <t>院级一等奖</t>
  </si>
  <si>
    <t>院级二等奖</t>
  </si>
  <si>
    <t>院级三等奖</t>
  </si>
  <si>
    <t>一级标题</t>
  </si>
  <si>
    <t>二级标题</t>
  </si>
  <si>
    <t>三级标题</t>
  </si>
  <si>
    <t>四级标题</t>
  </si>
  <si>
    <t>辅助列</t>
  </si>
  <si>
    <t>加分</t>
  </si>
  <si>
    <t>重大奖励</t>
  </si>
  <si>
    <t>班级名称</t>
  </si>
  <si>
    <t>年级</t>
  </si>
  <si>
    <t>熊晨翔</t>
  </si>
  <si>
    <t>车辆231</t>
  </si>
  <si>
    <r>
      <rPr>
        <sz val="12"/>
        <rFont val="宋体"/>
        <charset val="134"/>
      </rPr>
      <t>2023</t>
    </r>
    <r>
      <rPr>
        <sz val="12"/>
        <rFont val="宋体"/>
        <charset val="134"/>
      </rPr>
      <t>级</t>
    </r>
  </si>
  <si>
    <r>
      <rPr>
        <sz val="12"/>
        <rFont val="宋体"/>
        <charset val="134"/>
      </rPr>
      <t>努尔加沙尔</t>
    </r>
    <r>
      <rPr>
        <sz val="12"/>
        <rFont val="宋体"/>
        <charset val="134"/>
      </rPr>
      <t>·</t>
    </r>
    <r>
      <rPr>
        <sz val="12"/>
        <rFont val="宋体"/>
        <charset val="134"/>
      </rPr>
      <t>努尔居玛</t>
    </r>
  </si>
  <si>
    <t>时苑侨</t>
  </si>
  <si>
    <t>李进</t>
  </si>
  <si>
    <t>杨熙来</t>
  </si>
  <si>
    <t>游泳</t>
  </si>
  <si>
    <r>
      <rPr>
        <sz val="12"/>
        <color rgb="FF000000"/>
        <rFont val="宋体"/>
        <charset val="134"/>
      </rPr>
      <t>2023</t>
    </r>
    <r>
      <rPr>
        <sz val="12"/>
        <color indexed="8"/>
        <rFont val="宋体"/>
        <charset val="134"/>
      </rPr>
      <t>级</t>
    </r>
  </si>
  <si>
    <t>胡延天</t>
  </si>
  <si>
    <t>高浩轩</t>
  </si>
  <si>
    <t>陈子豪</t>
  </si>
  <si>
    <t>唐永胜</t>
  </si>
  <si>
    <t>张星宇</t>
  </si>
  <si>
    <t>王子浩</t>
  </si>
  <si>
    <t>彭梓卓</t>
  </si>
  <si>
    <t>贺文轩</t>
  </si>
  <si>
    <t>侯凯元</t>
  </si>
  <si>
    <t>冯秉华</t>
  </si>
  <si>
    <t>赵子禾</t>
  </si>
  <si>
    <t>吴發巧</t>
  </si>
  <si>
    <t>温鹏程</t>
  </si>
  <si>
    <t>马凤成</t>
  </si>
  <si>
    <t>张子更</t>
  </si>
  <si>
    <t>戚城玮</t>
  </si>
  <si>
    <t>张浩</t>
  </si>
  <si>
    <t>吾丽盼·叶尔兰</t>
  </si>
  <si>
    <t>肖夷欣</t>
  </si>
  <si>
    <t>徐熙妍</t>
  </si>
  <si>
    <t>张帆</t>
  </si>
  <si>
    <t>丁祖彤</t>
  </si>
  <si>
    <t>郭宗扬</t>
  </si>
  <si>
    <t>2023级</t>
  </si>
  <si>
    <t>赵铮</t>
  </si>
  <si>
    <t>吴思豪</t>
  </si>
  <si>
    <t>张一航</t>
  </si>
  <si>
    <t>张登凯</t>
  </si>
  <si>
    <t>车辆232</t>
  </si>
  <si>
    <t>叶宇杰</t>
  </si>
  <si>
    <t>赵文俊</t>
  </si>
  <si>
    <t>张瑞博</t>
  </si>
  <si>
    <t>马中奎</t>
  </si>
  <si>
    <t>杨兆泽</t>
  </si>
  <si>
    <t>林盛凯</t>
  </si>
  <si>
    <t>郑贵军</t>
  </si>
  <si>
    <t>黄理宇</t>
  </si>
  <si>
    <t>宋泽实</t>
  </si>
  <si>
    <t>杨瑄</t>
  </si>
  <si>
    <t>万青林</t>
  </si>
  <si>
    <t>李百鑫</t>
  </si>
  <si>
    <t>侯腾飞</t>
  </si>
  <si>
    <t>高文超</t>
  </si>
  <si>
    <t>刘晓科</t>
  </si>
  <si>
    <t>玉石宽</t>
  </si>
  <si>
    <t>林昭廷</t>
  </si>
  <si>
    <t>周晖益</t>
  </si>
  <si>
    <t>刘思城</t>
  </si>
  <si>
    <t>檀竞吾</t>
  </si>
  <si>
    <t>郑后峡</t>
  </si>
  <si>
    <t>张书勤</t>
  </si>
  <si>
    <t>田蓓迪</t>
  </si>
  <si>
    <t>张雨晨</t>
  </si>
  <si>
    <t>张晓蓉</t>
  </si>
  <si>
    <t>李炜</t>
  </si>
  <si>
    <t>谢嘉豪</t>
  </si>
  <si>
    <t>代瑞</t>
  </si>
  <si>
    <t>张越开</t>
  </si>
  <si>
    <t>章乐康</t>
  </si>
  <si>
    <t>车辆233</t>
  </si>
  <si>
    <t>张自权</t>
  </si>
  <si>
    <t>曹航</t>
  </si>
  <si>
    <t>陈辉阳</t>
  </si>
  <si>
    <t>魏彻</t>
  </si>
  <si>
    <t>张朔</t>
  </si>
  <si>
    <t>赵子煜</t>
  </si>
  <si>
    <t>李盛琳</t>
  </si>
  <si>
    <t>王文杰</t>
  </si>
  <si>
    <t>胡烈</t>
  </si>
  <si>
    <t>侯俊江</t>
  </si>
  <si>
    <t>杨鑫</t>
  </si>
  <si>
    <t>卜文政</t>
  </si>
  <si>
    <t>刘胤东</t>
  </si>
  <si>
    <t>吕攀城</t>
  </si>
  <si>
    <t>哈威</t>
  </si>
  <si>
    <t>郭佳鑫</t>
  </si>
  <si>
    <t>王俊阳</t>
  </si>
  <si>
    <t>买文博</t>
  </si>
  <si>
    <t>黄炜坤</t>
  </si>
  <si>
    <t>李政德</t>
  </si>
  <si>
    <t>段竹尚</t>
  </si>
  <si>
    <t>黄海雨</t>
  </si>
  <si>
    <t>张与同</t>
  </si>
  <si>
    <t>徐子贺</t>
  </si>
  <si>
    <t>覃芊蔚</t>
  </si>
  <si>
    <t>张贝贝</t>
  </si>
  <si>
    <t>陈箫</t>
  </si>
  <si>
    <t>刘周森</t>
  </si>
  <si>
    <t>石东亮</t>
  </si>
  <si>
    <t>孙浩</t>
  </si>
  <si>
    <t>白如玉</t>
  </si>
  <si>
    <t>电气231</t>
  </si>
  <si>
    <t>张铭杨</t>
  </si>
  <si>
    <t>林炫厉</t>
  </si>
  <si>
    <t>林宇江</t>
  </si>
  <si>
    <t>李澳锋</t>
  </si>
  <si>
    <t>方伟轩</t>
  </si>
  <si>
    <t>张庚庚</t>
  </si>
  <si>
    <t>王子豪</t>
  </si>
  <si>
    <t>王熙</t>
  </si>
  <si>
    <t>邹宇强</t>
  </si>
  <si>
    <t>高天恩</t>
  </si>
  <si>
    <t>曹旭</t>
  </si>
  <si>
    <t>王浩镔</t>
  </si>
  <si>
    <t>康荣</t>
  </si>
  <si>
    <t>吴亦凡</t>
  </si>
  <si>
    <t>刘志超</t>
  </si>
  <si>
    <t>王秋凯</t>
  </si>
  <si>
    <t>田壹鸣</t>
  </si>
  <si>
    <t>游鸿宇</t>
  </si>
  <si>
    <t>陈奎林</t>
  </si>
  <si>
    <t>赵永琪</t>
  </si>
  <si>
    <t>李子墨</t>
  </si>
  <si>
    <t>汪晨阳</t>
  </si>
  <si>
    <t>侯静怡</t>
  </si>
  <si>
    <t>陈静雯</t>
  </si>
  <si>
    <t>周芸帆</t>
  </si>
  <si>
    <t>包芮宁</t>
  </si>
  <si>
    <t>张铭月</t>
  </si>
  <si>
    <t>池金灵</t>
  </si>
  <si>
    <t>康博</t>
  </si>
  <si>
    <t>徐馨媛</t>
  </si>
  <si>
    <t>胡浩</t>
  </si>
  <si>
    <t>李娜</t>
  </si>
  <si>
    <t>王晴</t>
  </si>
  <si>
    <t>徐思睿</t>
  </si>
  <si>
    <t>梁雅丹</t>
  </si>
  <si>
    <t>电气232</t>
  </si>
  <si>
    <t>郑凯烨</t>
  </si>
  <si>
    <t>杨在荣</t>
  </si>
  <si>
    <t>刘夏斌</t>
  </si>
  <si>
    <t>李仁瑜</t>
  </si>
  <si>
    <t>潘旭彬</t>
  </si>
  <si>
    <t>邵昶钦</t>
  </si>
  <si>
    <t>许庆烁</t>
  </si>
  <si>
    <t>苏智勇</t>
  </si>
  <si>
    <t>张明宸</t>
  </si>
  <si>
    <t>赵睿祎</t>
  </si>
  <si>
    <t>陈俊彤</t>
  </si>
  <si>
    <t>胡辉煌</t>
  </si>
  <si>
    <t>龙运鹏</t>
  </si>
  <si>
    <t>林子钦</t>
  </si>
  <si>
    <t>沙思源</t>
  </si>
  <si>
    <t>张金磊</t>
  </si>
  <si>
    <t>宋岳泰</t>
  </si>
  <si>
    <t>李渊榕</t>
  </si>
  <si>
    <t>康云淇</t>
  </si>
  <si>
    <t>霍远</t>
  </si>
  <si>
    <t>廖航</t>
  </si>
  <si>
    <t>邓艺</t>
  </si>
  <si>
    <t>闫星妤</t>
  </si>
  <si>
    <t>晏雅瑄</t>
  </si>
  <si>
    <t>洪梦杰</t>
  </si>
  <si>
    <t>李欣耘</t>
  </si>
  <si>
    <t>常清雅</t>
  </si>
  <si>
    <t>林安多</t>
  </si>
  <si>
    <t>张净如</t>
  </si>
  <si>
    <t>周洁智超</t>
  </si>
  <si>
    <t>胥旭然</t>
  </si>
  <si>
    <t>何梓赫</t>
  </si>
  <si>
    <t>魏泽栋</t>
  </si>
  <si>
    <t>王建童</t>
  </si>
  <si>
    <t>刘芸初</t>
  </si>
  <si>
    <t>机械231</t>
  </si>
  <si>
    <t>刘思航</t>
  </si>
  <si>
    <t>毛杰</t>
  </si>
  <si>
    <t>吾热尼·吾拉孜别克</t>
  </si>
  <si>
    <t>李岚山</t>
  </si>
  <si>
    <t>刘洋</t>
  </si>
  <si>
    <t>罗伟峰</t>
  </si>
  <si>
    <t>顾海龙</t>
  </si>
  <si>
    <t>雷昭远</t>
  </si>
  <si>
    <t>沈得辉</t>
  </si>
  <si>
    <t>陈柏铮</t>
  </si>
  <si>
    <t>谢江建</t>
  </si>
  <si>
    <t>徐骏然</t>
  </si>
  <si>
    <t>杨书涵</t>
  </si>
  <si>
    <t>汪秉周</t>
  </si>
  <si>
    <t>王泽祥</t>
  </si>
  <si>
    <t>王石超</t>
  </si>
  <si>
    <t>张睿祥</t>
  </si>
  <si>
    <t>郭圣可</t>
  </si>
  <si>
    <t>尹立炎</t>
  </si>
  <si>
    <t>周志伟</t>
  </si>
  <si>
    <t>白斌军</t>
  </si>
  <si>
    <t>卢昊</t>
  </si>
  <si>
    <t>周识</t>
  </si>
  <si>
    <t>朱胜</t>
  </si>
  <si>
    <t>陈淑兰</t>
  </si>
  <si>
    <t>刘卓妮</t>
  </si>
  <si>
    <t>潘陈旭</t>
  </si>
  <si>
    <t>陈璐</t>
  </si>
  <si>
    <t>谢舒怡</t>
  </si>
  <si>
    <t>杨宁豪</t>
  </si>
  <si>
    <t>杨译安</t>
  </si>
  <si>
    <t>黄贵川</t>
  </si>
  <si>
    <t>刘建楠</t>
  </si>
  <si>
    <t>张明星</t>
  </si>
  <si>
    <t>杜夏雨</t>
  </si>
  <si>
    <t>胡计稳</t>
  </si>
  <si>
    <t>机械232</t>
  </si>
  <si>
    <t>邓胜福</t>
  </si>
  <si>
    <t>屈志豪</t>
  </si>
  <si>
    <t>胡文涛</t>
  </si>
  <si>
    <r>
      <rPr>
        <sz val="12"/>
        <rFont val="宋体"/>
        <charset val="134"/>
      </rPr>
      <t>于米提</t>
    </r>
    <r>
      <rPr>
        <sz val="12"/>
        <rFont val="宋体"/>
        <charset val="134"/>
      </rPr>
      <t>·</t>
    </r>
    <r>
      <rPr>
        <sz val="12"/>
        <rFont val="宋体"/>
        <charset val="134"/>
      </rPr>
      <t>吾拉依木</t>
    </r>
  </si>
  <si>
    <t>黄科翔</t>
  </si>
  <si>
    <t>宋鹏程</t>
  </si>
  <si>
    <t>卢柏旭</t>
  </si>
  <si>
    <t>孙艺峰</t>
  </si>
  <si>
    <t>孙信智</t>
  </si>
  <si>
    <t>高合升</t>
  </si>
  <si>
    <t>徐睿</t>
  </si>
  <si>
    <t>梁恩宇</t>
  </si>
  <si>
    <t>徐子皞</t>
  </si>
  <si>
    <t>宋平</t>
  </si>
  <si>
    <t>许世涵</t>
  </si>
  <si>
    <t>张超</t>
  </si>
  <si>
    <t>李桂重</t>
  </si>
  <si>
    <t>杨明壕</t>
  </si>
  <si>
    <t>黄彦维</t>
  </si>
  <si>
    <t>柳兆辉</t>
  </si>
  <si>
    <t>巨镕赫</t>
  </si>
  <si>
    <t>张涛</t>
  </si>
  <si>
    <t>林子沐</t>
  </si>
  <si>
    <t>吕锦怡</t>
  </si>
  <si>
    <t>王梦娜</t>
  </si>
  <si>
    <t>姜渔樵</t>
  </si>
  <si>
    <t>甘百晶</t>
  </si>
  <si>
    <t>刘艺卓</t>
  </si>
  <si>
    <t>王仁骅</t>
  </si>
  <si>
    <t>胡佳程</t>
  </si>
  <si>
    <t>吕昊汶</t>
  </si>
  <si>
    <t>马名阳</t>
  </si>
  <si>
    <t>曹洋</t>
  </si>
  <si>
    <t>聂嘉宏</t>
  </si>
  <si>
    <t>机械233</t>
  </si>
  <si>
    <t>张栋</t>
  </si>
  <si>
    <t>赵乾宇</t>
  </si>
  <si>
    <t>王亚威</t>
  </si>
  <si>
    <t>李锡炜</t>
  </si>
  <si>
    <t>孙益晨</t>
  </si>
  <si>
    <t>乔嘉伟</t>
  </si>
  <si>
    <t>刘佳</t>
  </si>
  <si>
    <t>徐浩然</t>
  </si>
  <si>
    <t>冯波</t>
  </si>
  <si>
    <t>余晖宏</t>
  </si>
  <si>
    <t>刘新宇</t>
  </si>
  <si>
    <t>蒋欣沅</t>
  </si>
  <si>
    <t>傅鹏</t>
  </si>
  <si>
    <t>刘子鹤</t>
  </si>
  <si>
    <t>郑伟雄</t>
  </si>
  <si>
    <t>谷昱润</t>
  </si>
  <si>
    <t>郭佳宇</t>
  </si>
  <si>
    <t>郑中钰</t>
  </si>
  <si>
    <t>严子燚</t>
  </si>
  <si>
    <t>钟铭铭</t>
  </si>
  <si>
    <t>贾文博</t>
  </si>
  <si>
    <t>吴帅</t>
  </si>
  <si>
    <t>孙一淳</t>
  </si>
  <si>
    <t>赵子木</t>
  </si>
  <si>
    <t>鲁楚茜</t>
  </si>
  <si>
    <t>沈斯诺</t>
  </si>
  <si>
    <t>王若仙</t>
  </si>
  <si>
    <t>郑伊伊</t>
  </si>
  <si>
    <t>郭金嵘</t>
  </si>
  <si>
    <t>冯家豪</t>
  </si>
  <si>
    <t>张云林</t>
  </si>
  <si>
    <t>李北海</t>
  </si>
  <si>
    <t>朱烨坤</t>
  </si>
  <si>
    <t>刘行之</t>
  </si>
  <si>
    <t>代君壕</t>
  </si>
  <si>
    <t>机械234</t>
  </si>
  <si>
    <t>张雨涛</t>
  </si>
  <si>
    <t>秦鹏章</t>
  </si>
  <si>
    <t>吴宇涵</t>
  </si>
  <si>
    <t>黄寅峰</t>
  </si>
  <si>
    <t>徐浩浩</t>
  </si>
  <si>
    <t>霍廷栋</t>
  </si>
  <si>
    <t>赵鹏</t>
  </si>
  <si>
    <t>杨恒一</t>
  </si>
  <si>
    <t>杨昊</t>
  </si>
  <si>
    <t>程遇宁</t>
  </si>
  <si>
    <t>刘昊航</t>
  </si>
  <si>
    <t>王淳毅</t>
  </si>
  <si>
    <t>苏宸霄</t>
  </si>
  <si>
    <t>覃荟泽</t>
  </si>
  <si>
    <t>冯馨霖</t>
  </si>
  <si>
    <t>王志豪</t>
  </si>
  <si>
    <t>马启航</t>
  </si>
  <si>
    <t>曾德铭</t>
  </si>
  <si>
    <t>李念峰</t>
  </si>
  <si>
    <t>李培炜</t>
  </si>
  <si>
    <t>罗正昊</t>
  </si>
  <si>
    <t>王勋柱</t>
  </si>
  <si>
    <t>陈天亮</t>
  </si>
  <si>
    <t>达文惠</t>
  </si>
  <si>
    <t>付佳欣</t>
  </si>
  <si>
    <t>郭紫怡</t>
  </si>
  <si>
    <t>肖瑶</t>
  </si>
  <si>
    <t>林婧洁</t>
  </si>
  <si>
    <t>王帮</t>
  </si>
  <si>
    <t>石帅</t>
  </si>
  <si>
    <t>田喜洋</t>
  </si>
  <si>
    <t>彭光泽</t>
  </si>
  <si>
    <t>陈丽萱</t>
  </si>
  <si>
    <t>李善唯</t>
  </si>
  <si>
    <t>自动化231</t>
  </si>
  <si>
    <t>程豫新</t>
  </si>
  <si>
    <t>毕晗</t>
  </si>
  <si>
    <t>于经纬</t>
  </si>
  <si>
    <t>罗智鑫</t>
  </si>
  <si>
    <t>张欢</t>
  </si>
  <si>
    <t>张驰</t>
  </si>
  <si>
    <t>杨轶峰</t>
  </si>
  <si>
    <t>李政</t>
  </si>
  <si>
    <t>李佳兴</t>
  </si>
  <si>
    <t>卢雪开</t>
  </si>
  <si>
    <t>吴兆亿</t>
  </si>
  <si>
    <t>覃朝杰</t>
  </si>
  <si>
    <t>梁轩豪</t>
  </si>
  <si>
    <t>宋孝胜</t>
  </si>
  <si>
    <t>冯烨</t>
  </si>
  <si>
    <t>刘鹏城</t>
  </si>
  <si>
    <t>徐桢</t>
  </si>
  <si>
    <t>林玮琪</t>
  </si>
  <si>
    <t>黄吉灿</t>
  </si>
  <si>
    <t>吴泰铭</t>
  </si>
  <si>
    <t>林祈淏</t>
  </si>
  <si>
    <t>陈宜桐</t>
  </si>
  <si>
    <t>杨珂</t>
  </si>
  <si>
    <t>刘怀玉</t>
  </si>
  <si>
    <t>肖甜甜</t>
  </si>
  <si>
    <t>马佳能</t>
  </si>
  <si>
    <t>胡含辞</t>
  </si>
  <si>
    <t>马雨萱</t>
  </si>
  <si>
    <t>潘妃婕</t>
  </si>
  <si>
    <t>原碧清</t>
  </si>
  <si>
    <t>郑浥尘</t>
  </si>
  <si>
    <t>戴书瑶</t>
  </si>
  <si>
    <t>袁志浩</t>
  </si>
  <si>
    <t>雷健</t>
  </si>
  <si>
    <t>裴浩然</t>
  </si>
  <si>
    <t>王博瑞</t>
  </si>
  <si>
    <t>余文博</t>
  </si>
  <si>
    <t>赵子程</t>
  </si>
  <si>
    <t>自动化232</t>
  </si>
  <si>
    <t>杨家潾</t>
  </si>
  <si>
    <t>陈家雯</t>
  </si>
  <si>
    <t>刘奇伟</t>
  </si>
  <si>
    <t>胡淳昊</t>
  </si>
  <si>
    <r>
      <rPr>
        <sz val="12"/>
        <rFont val="宋体"/>
        <charset val="134"/>
      </rPr>
      <t>阿亚布勒</t>
    </r>
    <r>
      <rPr>
        <sz val="12"/>
        <rFont val="宋体"/>
        <charset val="134"/>
      </rPr>
      <t>·</t>
    </r>
    <r>
      <rPr>
        <sz val="12"/>
        <rFont val="宋体"/>
        <charset val="134"/>
      </rPr>
      <t>拜肯</t>
    </r>
  </si>
  <si>
    <t>杜京炫</t>
  </si>
  <si>
    <t>刘子睿</t>
  </si>
  <si>
    <t>孔志远</t>
  </si>
  <si>
    <t>阿思罕</t>
  </si>
  <si>
    <t>安燃</t>
  </si>
  <si>
    <t>马镜博</t>
  </si>
  <si>
    <t>杨焯然</t>
  </si>
  <si>
    <t>宋凯</t>
  </si>
  <si>
    <t>钟翔逸</t>
  </si>
  <si>
    <t>王思哲</t>
  </si>
  <si>
    <t>闫诗泽</t>
  </si>
  <si>
    <t>侯佳治</t>
  </si>
  <si>
    <t>杨茗硕</t>
  </si>
  <si>
    <t>陈孟君</t>
  </si>
  <si>
    <t>梁新岳</t>
  </si>
  <si>
    <t>谢光文</t>
  </si>
  <si>
    <t>张立邦</t>
  </si>
  <si>
    <t>申航</t>
  </si>
  <si>
    <t>张治扩</t>
  </si>
  <si>
    <t>王雨虹</t>
  </si>
  <si>
    <t>于瑜</t>
  </si>
  <si>
    <t>刘妍岑</t>
  </si>
  <si>
    <t>曹曦予</t>
  </si>
  <si>
    <t>孙家秀</t>
  </si>
  <si>
    <t>程新</t>
  </si>
  <si>
    <t>左了了</t>
  </si>
  <si>
    <t>梁馨予</t>
  </si>
  <si>
    <t>宋嘉溪</t>
  </si>
  <si>
    <t>常鑫磊</t>
  </si>
  <si>
    <t>杜尚锴</t>
  </si>
  <si>
    <t>李慜萱</t>
  </si>
  <si>
    <t>赵连帅</t>
  </si>
  <si>
    <t>康峻豪</t>
  </si>
  <si>
    <t>冯子涵</t>
  </si>
  <si>
    <t>黄曌</t>
  </si>
  <si>
    <r>
      <rPr>
        <sz val="12"/>
        <color rgb="FF000000"/>
        <rFont val="Calibri"/>
        <charset val="134"/>
      </rPr>
      <t>2023</t>
    </r>
    <r>
      <rPr>
        <sz val="12"/>
        <color indexed="8"/>
        <rFont val="宋体"/>
        <charset val="134"/>
      </rPr>
      <t>级</t>
    </r>
  </si>
  <si>
    <t>孙鼎宸</t>
  </si>
  <si>
    <t>某某萌</t>
  </si>
  <si>
    <t>工学23</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</si>
</sst>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4">
    <font>
      <sz val="11"/>
      <color theme="1"/>
      <name val="等线"/>
      <charset val="134"/>
      <scheme val="minor"/>
    </font>
    <font>
      <b/>
      <sz val="11"/>
      <color indexed="9"/>
      <name val="Arial"/>
      <charset val="134"/>
    </font>
    <font>
      <b/>
      <sz val="11"/>
      <color rgb="FFFFFFFF"/>
      <name val="宋体"/>
      <charset val="134"/>
    </font>
    <font>
      <sz val="12"/>
      <name val="宋体"/>
      <charset val="134"/>
    </font>
    <font>
      <sz val="12"/>
      <color indexed="8"/>
      <name val="宋体"/>
      <charset val="134"/>
    </font>
    <font>
      <sz val="12"/>
      <color rgb="FF000000"/>
      <name val="宋体"/>
      <charset val="134"/>
    </font>
    <font>
      <sz val="12"/>
      <color indexed="8"/>
      <name val="Calibri"/>
      <charset val="134"/>
    </font>
    <font>
      <sz val="12"/>
      <color rgb="FF000000"/>
      <name val="Calibri"/>
      <charset val="134"/>
    </font>
    <font>
      <sz val="14"/>
      <color theme="1"/>
      <name val="等线"/>
      <charset val="134"/>
      <scheme val="minor"/>
    </font>
    <font>
      <sz val="12"/>
      <color theme="1"/>
      <name val="思源黑体 CN Heavy"/>
      <charset val="134"/>
    </font>
    <font>
      <sz val="14"/>
      <color rgb="FF000000"/>
      <name val="等线"/>
      <charset val="134"/>
      <scheme val="minor"/>
    </font>
    <font>
      <sz val="16"/>
      <color theme="1"/>
      <name val="仿宋_GB2312"/>
      <charset val="134"/>
    </font>
    <font>
      <b/>
      <sz val="16"/>
      <color theme="1"/>
      <name val="仿宋_GB2312"/>
      <charset val="134"/>
    </font>
    <font>
      <sz val="11"/>
      <color theme="1"/>
      <name val="等线 Light"/>
      <charset val="134"/>
      <scheme val="major"/>
    </font>
    <font>
      <sz val="11"/>
      <color theme="1"/>
      <name val="仿宋_GB2312"/>
      <charset val="134"/>
    </font>
    <font>
      <b/>
      <sz val="12"/>
      <color theme="1"/>
      <name val="思源黑体 CN Heavy"/>
      <charset val="134"/>
    </font>
    <font>
      <sz val="12"/>
      <color rgb="FF000000"/>
      <name val="思源黑体 CN Heavy"/>
      <charset val="134"/>
    </font>
    <font>
      <sz val="12"/>
      <color theme="1"/>
      <name val="等线"/>
      <charset val="134"/>
      <scheme val="minor"/>
    </font>
    <font>
      <b/>
      <sz val="20"/>
      <color theme="1"/>
      <name val="方正小标宋简体"/>
      <charset val="134"/>
    </font>
    <font>
      <b/>
      <sz val="12"/>
      <color theme="1"/>
      <name val="等线"/>
      <charset val="134"/>
      <scheme val="minor"/>
    </font>
    <font>
      <sz val="11"/>
      <color theme="1"/>
      <name val="等线"/>
      <charset val="134"/>
      <scheme val="minor"/>
    </font>
    <font>
      <b/>
      <sz val="12"/>
      <color theme="1"/>
      <name val="黑体"/>
      <charset val="134"/>
    </font>
    <font>
      <b/>
      <sz val="18"/>
      <color theme="1"/>
      <name val="黑体"/>
      <charset val="134"/>
    </font>
    <font>
      <sz val="12"/>
      <color theme="1"/>
      <name val="等线"/>
      <charset val="134"/>
      <scheme val="minor"/>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6">
    <fill>
      <patternFill patternType="none"/>
    </fill>
    <fill>
      <patternFill patternType="gray125"/>
    </fill>
    <fill>
      <patternFill patternType="solid">
        <fgColor theme="8"/>
        <bgColor theme="8"/>
      </patternFill>
    </fill>
    <fill>
      <patternFill patternType="solid">
        <fgColor rgb="FFFFFFFF"/>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4">
    <border>
      <left/>
      <right/>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ck">
        <color auto="1"/>
      </bottom>
      <diagonal/>
    </border>
    <border>
      <left/>
      <right/>
      <top style="thick">
        <color auto="1"/>
      </top>
      <bottom/>
      <diagonal/>
    </border>
    <border>
      <left/>
      <right/>
      <top style="thick">
        <color auto="1"/>
      </top>
      <bottom style="thick">
        <color auto="1"/>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thick">
        <color auto="1"/>
      </right>
      <top style="thick">
        <color auto="1"/>
      </top>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24" fillId="0" borderId="0" applyFont="0" applyFill="0" applyBorder="0" applyAlignment="0" applyProtection="0">
      <alignment vertical="center"/>
    </xf>
    <xf numFmtId="44" fontId="24" fillId="0" borderId="0" applyFont="0" applyFill="0" applyBorder="0" applyAlignment="0" applyProtection="0">
      <alignment vertical="center"/>
    </xf>
    <xf numFmtId="9" fontId="24" fillId="0" borderId="0" applyFont="0" applyFill="0" applyBorder="0" applyAlignment="0" applyProtection="0">
      <alignment vertical="center"/>
    </xf>
    <xf numFmtId="41" fontId="24" fillId="0" borderId="0" applyFont="0" applyFill="0" applyBorder="0" applyAlignment="0" applyProtection="0">
      <alignment vertical="center"/>
    </xf>
    <xf numFmtId="42" fontId="24" fillId="0" borderId="0" applyFon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4" fillId="5" borderId="26" applyNumberFormat="0" applyFont="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27" applyNumberFormat="0" applyFill="0" applyAlignment="0" applyProtection="0">
      <alignment vertical="center"/>
    </xf>
    <xf numFmtId="0" fontId="31" fillId="0" borderId="27" applyNumberFormat="0" applyFill="0" applyAlignment="0" applyProtection="0">
      <alignment vertical="center"/>
    </xf>
    <xf numFmtId="0" fontId="32" fillId="0" borderId="28" applyNumberFormat="0" applyFill="0" applyAlignment="0" applyProtection="0">
      <alignment vertical="center"/>
    </xf>
    <xf numFmtId="0" fontId="32" fillId="0" borderId="0" applyNumberFormat="0" applyFill="0" applyBorder="0" applyAlignment="0" applyProtection="0">
      <alignment vertical="center"/>
    </xf>
    <xf numFmtId="0" fontId="33" fillId="6" borderId="29" applyNumberFormat="0" applyAlignment="0" applyProtection="0">
      <alignment vertical="center"/>
    </xf>
    <xf numFmtId="0" fontId="34" fillId="7" borderId="30" applyNumberFormat="0" applyAlignment="0" applyProtection="0">
      <alignment vertical="center"/>
    </xf>
    <xf numFmtId="0" fontId="35" fillId="7" borderId="29" applyNumberFormat="0" applyAlignment="0" applyProtection="0">
      <alignment vertical="center"/>
    </xf>
    <xf numFmtId="0" fontId="36" fillId="8" borderId="31" applyNumberFormat="0" applyAlignment="0" applyProtection="0">
      <alignment vertical="center"/>
    </xf>
    <xf numFmtId="0" fontId="37" fillId="0" borderId="32" applyNumberFormat="0" applyFill="0" applyAlignment="0" applyProtection="0">
      <alignment vertical="center"/>
    </xf>
    <xf numFmtId="0" fontId="38" fillId="0" borderId="33" applyNumberFormat="0" applyFill="0" applyAlignment="0" applyProtection="0">
      <alignment vertical="center"/>
    </xf>
    <xf numFmtId="0" fontId="39" fillId="9" borderId="0" applyNumberFormat="0" applyBorder="0" applyAlignment="0" applyProtection="0">
      <alignment vertical="center"/>
    </xf>
    <xf numFmtId="0" fontId="40" fillId="10" borderId="0" applyNumberFormat="0" applyBorder="0" applyAlignment="0" applyProtection="0">
      <alignment vertical="center"/>
    </xf>
    <xf numFmtId="0" fontId="41" fillId="11" borderId="0" applyNumberFormat="0" applyBorder="0" applyAlignment="0" applyProtection="0">
      <alignment vertical="center"/>
    </xf>
    <xf numFmtId="0" fontId="42" fillId="12" borderId="0" applyNumberFormat="0" applyBorder="0" applyAlignment="0" applyProtection="0">
      <alignment vertical="center"/>
    </xf>
    <xf numFmtId="0" fontId="43" fillId="13" borderId="0" applyNumberFormat="0" applyBorder="0" applyAlignment="0" applyProtection="0">
      <alignment vertical="center"/>
    </xf>
    <xf numFmtId="0" fontId="43" fillId="14" borderId="0" applyNumberFormat="0" applyBorder="0" applyAlignment="0" applyProtection="0">
      <alignment vertical="center"/>
    </xf>
    <xf numFmtId="0" fontId="42" fillId="15" borderId="0" applyNumberFormat="0" applyBorder="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2" fillId="19" borderId="0" applyNumberFormat="0" applyBorder="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2" fillId="23" borderId="0" applyNumberFormat="0" applyBorder="0" applyAlignment="0" applyProtection="0">
      <alignment vertical="center"/>
    </xf>
    <xf numFmtId="0" fontId="42"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2" fillId="27" borderId="0" applyNumberFormat="0" applyBorder="0" applyAlignment="0" applyProtection="0">
      <alignment vertical="center"/>
    </xf>
    <xf numFmtId="0" fontId="42"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2" fillId="31" borderId="0" applyNumberFormat="0" applyBorder="0" applyAlignment="0" applyProtection="0">
      <alignment vertical="center"/>
    </xf>
    <xf numFmtId="0" fontId="42"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2" fillId="35" borderId="0" applyNumberFormat="0" applyBorder="0" applyAlignment="0" applyProtection="0">
      <alignment vertical="center"/>
    </xf>
  </cellStyleXfs>
  <cellXfs count="84">
    <xf numFmtId="0" fontId="0" fillId="0" borderId="0" xfId="0"/>
    <xf numFmtId="0" fontId="0" fillId="0" borderId="0" xfId="0" applyAlignment="1">
      <alignment horizontal="center" vertical="center"/>
    </xf>
    <xf numFmtId="0" fontId="1" fillId="2" borderId="0" xfId="0" applyFont="1" applyFill="1" applyAlignment="1">
      <alignment horizontal="center" vertical="center"/>
    </xf>
    <xf numFmtId="0" fontId="2" fillId="2" borderId="0" xfId="0" applyFont="1" applyFill="1" applyAlignment="1">
      <alignment horizontal="center" vertical="center"/>
    </xf>
    <xf numFmtId="0" fontId="3" fillId="0" borderId="0" xfId="0" applyFont="1" applyAlignment="1">
      <alignment horizontal="center" vertical="center"/>
    </xf>
    <xf numFmtId="49" fontId="3" fillId="0" borderId="0" xfId="0" applyNumberFormat="1" applyFont="1" applyAlignment="1">
      <alignment horizontal="center" vertical="center"/>
    </xf>
    <xf numFmtId="0" fontId="4" fillId="0" borderId="0" xfId="0" applyFont="1" applyAlignment="1">
      <alignment horizontal="center" vertical="center"/>
    </xf>
    <xf numFmtId="49" fontId="4" fillId="0" borderId="0" xfId="0" applyNumberFormat="1" applyFont="1" applyAlignment="1">
      <alignment horizontal="center" vertical="center"/>
    </xf>
    <xf numFmtId="49" fontId="5" fillId="0" borderId="0" xfId="0" applyNumberFormat="1"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0" fillId="0" borderId="0" xfId="0" applyAlignment="1">
      <alignment horizontal="center" wrapText="1"/>
    </xf>
    <xf numFmtId="0" fontId="0" fillId="0" borderId="0" xfId="0"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center" vertical="center" wrapText="1"/>
    </xf>
    <xf numFmtId="0" fontId="8" fillId="3" borderId="2"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8" fillId="0" borderId="2" xfId="0" applyFont="1" applyBorder="1" applyAlignment="1">
      <alignment horizontal="center" wrapText="1"/>
    </xf>
    <xf numFmtId="0" fontId="8" fillId="0" borderId="1" xfId="0" applyFont="1" applyBorder="1" applyAlignment="1">
      <alignment horizontal="center" wrapText="1"/>
    </xf>
    <xf numFmtId="0" fontId="11" fillId="0" borderId="0" xfId="0" applyFont="1"/>
    <xf numFmtId="0" fontId="12" fillId="0" borderId="0" xfId="0" applyFont="1"/>
    <xf numFmtId="0" fontId="13" fillId="0" borderId="0" xfId="0" applyFont="1" applyAlignment="1">
      <alignment horizontal="center" vertical="center" wrapText="1"/>
    </xf>
    <xf numFmtId="0" fontId="14" fillId="0" borderId="0" xfId="0" applyFont="1" applyAlignment="1">
      <alignment horizontal="center" vertical="center" wrapText="1"/>
    </xf>
    <xf numFmtId="0" fontId="15" fillId="0" borderId="0" xfId="0" applyFont="1" applyAlignment="1">
      <alignment horizontal="center" vertical="center" wrapText="1"/>
    </xf>
    <xf numFmtId="0" fontId="9" fillId="3" borderId="0" xfId="0" applyFont="1" applyFill="1" applyAlignment="1">
      <alignment horizontal="center" vertical="center" wrapText="1"/>
    </xf>
    <xf numFmtId="0" fontId="16" fillId="3" borderId="0" xfId="0" applyFont="1" applyFill="1" applyAlignment="1">
      <alignment horizontal="center" vertical="center" wrapText="1"/>
    </xf>
    <xf numFmtId="0" fontId="0" fillId="0" borderId="0" xfId="0" applyAlignment="1">
      <alignment horizontal="left" vertical="center" wrapText="1"/>
    </xf>
    <xf numFmtId="0" fontId="17" fillId="0" borderId="0" xfId="0" applyFont="1" applyAlignment="1">
      <alignment horizontal="left" vertical="center"/>
    </xf>
    <xf numFmtId="0" fontId="0" fillId="0" borderId="0" xfId="0" applyAlignment="1">
      <alignment horizontal="left" vertical="center"/>
    </xf>
    <xf numFmtId="0" fontId="18" fillId="0" borderId="0" xfId="0" applyFont="1" applyAlignment="1">
      <alignment vertical="center"/>
    </xf>
    <xf numFmtId="0" fontId="18" fillId="0" borderId="3" xfId="0" applyFont="1" applyBorder="1" applyAlignment="1">
      <alignment horizontal="right" vertical="center"/>
    </xf>
    <xf numFmtId="0" fontId="18" fillId="0" borderId="0" xfId="0" applyFont="1" applyAlignment="1">
      <alignment horizontal="left" vertical="center"/>
    </xf>
    <xf numFmtId="0" fontId="19" fillId="0" borderId="0" xfId="0" applyFont="1" applyAlignment="1">
      <alignment horizontal="center" vertical="center" wrapText="1"/>
    </xf>
    <xf numFmtId="0" fontId="0" fillId="0" borderId="3" xfId="0" applyBorder="1" applyAlignment="1">
      <alignment horizontal="center" vertical="center"/>
    </xf>
    <xf numFmtId="0" fontId="19" fillId="0" borderId="0" xfId="0" applyFont="1" applyAlignment="1">
      <alignment horizontal="right" vertical="center" wrapText="1"/>
    </xf>
    <xf numFmtId="0" fontId="0" fillId="4" borderId="3" xfId="0" applyFill="1" applyBorder="1" applyAlignment="1">
      <alignment horizontal="center" vertical="center" wrapText="1"/>
    </xf>
    <xf numFmtId="0" fontId="20" fillId="4" borderId="3" xfId="0" applyFont="1" applyFill="1" applyBorder="1" applyAlignment="1">
      <alignment horizontal="center" vertical="center"/>
    </xf>
    <xf numFmtId="0" fontId="19" fillId="0" borderId="0" xfId="0" applyFont="1" applyAlignment="1">
      <alignment horizontal="center" vertical="center"/>
    </xf>
    <xf numFmtId="0" fontId="0" fillId="4" borderId="4" xfId="0" applyFill="1" applyBorder="1" applyAlignment="1">
      <alignment horizontal="center" vertical="center"/>
    </xf>
    <xf numFmtId="0" fontId="0" fillId="4" borderId="0" xfId="0" applyFill="1" applyAlignment="1">
      <alignment horizontal="center" vertical="center" wrapText="1"/>
    </xf>
    <xf numFmtId="0" fontId="0" fillId="4" borderId="0" xfId="0" applyFill="1" applyAlignment="1">
      <alignment horizontal="center" vertical="center"/>
    </xf>
    <xf numFmtId="0" fontId="0" fillId="4" borderId="5" xfId="0" applyFill="1" applyBorder="1" applyAlignment="1">
      <alignment horizontal="center" vertical="center" wrapText="1"/>
    </xf>
    <xf numFmtId="0" fontId="0" fillId="4" borderId="5" xfId="0" applyFill="1" applyBorder="1" applyAlignment="1">
      <alignment horizontal="center" vertical="center"/>
    </xf>
    <xf numFmtId="0" fontId="0" fillId="0" borderId="4" xfId="0" applyBorder="1" applyAlignment="1">
      <alignment horizontal="left" vertical="center"/>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2" fillId="0" borderId="8" xfId="0" applyFont="1" applyBorder="1" applyAlignment="1">
      <alignment horizontal="center" vertical="center" textRotation="255"/>
    </xf>
    <xf numFmtId="0" fontId="17" fillId="4" borderId="9" xfId="0" applyFont="1" applyFill="1" applyBorder="1" applyAlignment="1">
      <alignment horizontal="center" vertical="center" wrapText="1"/>
    </xf>
    <xf numFmtId="0" fontId="23" fillId="0" borderId="10" xfId="0" applyFont="1" applyFill="1" applyBorder="1" applyAlignment="1">
      <alignment horizontal="left" vertical="center" wrapText="1"/>
    </xf>
    <xf numFmtId="0" fontId="17" fillId="4" borderId="10" xfId="0" applyFont="1" applyFill="1" applyBorder="1" applyAlignment="1">
      <alignment horizontal="center" vertical="center" wrapText="1"/>
    </xf>
    <xf numFmtId="0" fontId="17" fillId="0" borderId="10" xfId="0" applyFont="1" applyBorder="1" applyAlignment="1">
      <alignment horizontal="center" vertical="center" wrapText="1"/>
    </xf>
    <xf numFmtId="0" fontId="22" fillId="0" borderId="11" xfId="0" applyFont="1" applyBorder="1" applyAlignment="1">
      <alignment horizontal="center" vertical="center" textRotation="255"/>
    </xf>
    <xf numFmtId="0" fontId="17" fillId="4" borderId="12" xfId="0" applyFont="1" applyFill="1" applyBorder="1" applyAlignment="1">
      <alignment horizontal="center" vertical="center" wrapText="1"/>
    </xf>
    <xf numFmtId="0" fontId="23" fillId="0" borderId="2" xfId="0" applyFont="1" applyFill="1" applyBorder="1" applyAlignment="1">
      <alignment horizontal="left" vertical="center" wrapText="1"/>
    </xf>
    <xf numFmtId="0" fontId="17" fillId="4" borderId="2" xfId="0" applyFont="1" applyFill="1" applyBorder="1" applyAlignment="1">
      <alignment horizontal="center" vertical="center" wrapText="1"/>
    </xf>
    <xf numFmtId="0" fontId="17" fillId="0" borderId="2" xfId="0" applyFont="1" applyBorder="1" applyAlignment="1">
      <alignment horizontal="center" vertical="center" wrapText="1"/>
    </xf>
    <xf numFmtId="0" fontId="17" fillId="0" borderId="2" xfId="0" applyFont="1" applyBorder="1" applyAlignment="1">
      <alignment horizontal="left" vertical="center" wrapText="1"/>
    </xf>
    <xf numFmtId="0" fontId="17" fillId="0" borderId="12" xfId="0" applyFont="1" applyBorder="1" applyAlignment="1">
      <alignment horizontal="left" vertical="center" wrapText="1"/>
    </xf>
    <xf numFmtId="0" fontId="22" fillId="0" borderId="13" xfId="0" applyFont="1" applyBorder="1" applyAlignment="1">
      <alignment horizontal="center" vertical="center" textRotation="255"/>
    </xf>
    <xf numFmtId="0" fontId="17" fillId="0" borderId="14" xfId="0" applyFont="1" applyBorder="1" applyAlignment="1">
      <alignment horizontal="left" vertical="center" wrapText="1"/>
    </xf>
    <xf numFmtId="0" fontId="17" fillId="0" borderId="15" xfId="0" applyFont="1" applyBorder="1" applyAlignment="1">
      <alignment horizontal="left" vertical="center" wrapText="1"/>
    </xf>
    <xf numFmtId="0" fontId="17" fillId="4" borderId="15" xfId="0" applyFont="1" applyFill="1" applyBorder="1" applyAlignment="1">
      <alignment horizontal="center" vertical="center" wrapText="1"/>
    </xf>
    <xf numFmtId="0" fontId="17" fillId="0" borderId="15" xfId="0" applyFont="1" applyBorder="1" applyAlignment="1">
      <alignment horizontal="center" vertical="center" wrapText="1"/>
    </xf>
    <xf numFmtId="0" fontId="22" fillId="0" borderId="16" xfId="0" applyFont="1" applyBorder="1" applyAlignment="1">
      <alignment horizontal="center" vertical="center" textRotation="255"/>
    </xf>
    <xf numFmtId="0" fontId="17" fillId="0" borderId="9" xfId="0" applyFont="1" applyBorder="1" applyAlignment="1">
      <alignment horizontal="center" vertical="center" wrapText="1"/>
    </xf>
    <xf numFmtId="0" fontId="23" fillId="0" borderId="10" xfId="0" applyFont="1" applyFill="1" applyBorder="1" applyAlignment="1">
      <alignment horizontal="center" vertical="center" wrapText="1"/>
    </xf>
    <xf numFmtId="0" fontId="22" fillId="0" borderId="17" xfId="0" applyFont="1" applyBorder="1" applyAlignment="1">
      <alignment horizontal="center" vertical="center" textRotation="255"/>
    </xf>
    <xf numFmtId="0" fontId="17" fillId="0" borderId="12" xfId="0" applyFont="1" applyBorder="1" applyAlignment="1">
      <alignment horizontal="center" vertical="center" wrapText="1"/>
    </xf>
    <xf numFmtId="0" fontId="23" fillId="0" borderId="2" xfId="0" applyFont="1" applyFill="1" applyBorder="1" applyAlignment="1">
      <alignment horizontal="center" vertical="center" wrapText="1"/>
    </xf>
    <xf numFmtId="0" fontId="22" fillId="0" borderId="18" xfId="0" applyFont="1" applyBorder="1" applyAlignment="1">
      <alignment horizontal="center" vertical="center" textRotation="255"/>
    </xf>
    <xf numFmtId="0" fontId="17" fillId="0" borderId="14" xfId="0" applyFont="1" applyBorder="1" applyAlignment="1">
      <alignment horizontal="center" vertical="center" wrapText="1"/>
    </xf>
    <xf numFmtId="0" fontId="17" fillId="0" borderId="0" xfId="0" applyFont="1" applyAlignment="1">
      <alignment horizontal="left" vertical="center" wrapText="1"/>
    </xf>
    <xf numFmtId="0" fontId="17" fillId="0" borderId="0" xfId="0" applyFont="1" applyAlignment="1">
      <alignment horizontal="center" vertical="center" wrapText="1"/>
    </xf>
    <xf numFmtId="0" fontId="21" fillId="0" borderId="19" xfId="0" applyFont="1" applyBorder="1" applyAlignment="1">
      <alignment horizontal="center" vertical="center" wrapText="1"/>
    </xf>
    <xf numFmtId="0" fontId="17" fillId="4" borderId="20" xfId="0" applyFont="1" applyFill="1" applyBorder="1" applyAlignment="1">
      <alignment horizontal="center" vertical="center" wrapText="1"/>
    </xf>
    <xf numFmtId="0" fontId="17" fillId="0" borderId="21" xfId="0" applyFont="1" applyBorder="1" applyAlignment="1">
      <alignment horizontal="center" vertical="center" wrapText="1"/>
    </xf>
    <xf numFmtId="0" fontId="17" fillId="4" borderId="22" xfId="0" applyFont="1" applyFill="1" applyBorder="1" applyAlignment="1">
      <alignment horizontal="center" vertical="center" wrapText="1"/>
    </xf>
    <xf numFmtId="0" fontId="17" fillId="0" borderId="23" xfId="0" applyFont="1" applyBorder="1" applyAlignment="1">
      <alignment horizontal="center" vertical="center" wrapText="1"/>
    </xf>
    <xf numFmtId="0" fontId="17" fillId="4" borderId="24" xfId="0" applyFont="1" applyFill="1" applyBorder="1" applyAlignment="1">
      <alignment horizontal="center" vertical="center" wrapText="1"/>
    </xf>
    <xf numFmtId="0" fontId="17" fillId="0" borderId="25" xfId="0" applyFont="1" applyBorder="1" applyAlignment="1">
      <alignment horizontal="center" vertical="center" wrapText="1"/>
    </xf>
    <xf numFmtId="0" fontId="17" fillId="0" borderId="0" xfId="0" applyFont="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6">
    <dxf>
      <font>
        <name val="等线"/>
        <scheme val="none"/>
        <charset val="134"/>
        <family val="3"/>
        <b val="0"/>
        <i val="0"/>
        <strike val="0"/>
        <u val="none"/>
        <sz val="14"/>
        <color theme="1"/>
      </font>
      <alignment horizontal="center" wrapText="1"/>
      <border>
        <left/>
        <right style="thin">
          <color auto="1"/>
        </right>
        <top style="thin">
          <color auto="1"/>
        </top>
        <bottom style="thin">
          <color auto="1"/>
        </bottom>
      </border>
    </dxf>
    <dxf>
      <font>
        <name val="等线"/>
        <scheme val="none"/>
        <charset val="134"/>
        <family val="3"/>
        <b val="0"/>
        <i val="0"/>
        <strike val="0"/>
        <u val="none"/>
        <sz val="14"/>
        <color theme="1"/>
      </font>
      <alignment horizontal="center" wrapText="1"/>
      <border>
        <left style="thin">
          <color auto="1"/>
        </left>
        <right style="thin">
          <color auto="1"/>
        </right>
        <top style="thin">
          <color auto="1"/>
        </top>
        <bottom style="thin">
          <color auto="1"/>
        </bottom>
      </border>
    </dxf>
    <dxf>
      <font>
        <name val="等线"/>
        <scheme val="none"/>
        <charset val="134"/>
        <family val="3"/>
        <b val="0"/>
        <i val="0"/>
        <strike val="0"/>
        <u val="none"/>
        <sz val="14"/>
        <color theme="1"/>
      </font>
      <alignment horizontal="center" wrapText="1"/>
      <border>
        <left style="thin">
          <color auto="1"/>
        </left>
        <right style="thin">
          <color auto="1"/>
        </right>
        <top style="thin">
          <color auto="1"/>
        </top>
        <bottom style="thin">
          <color auto="1"/>
        </bottom>
      </border>
    </dxf>
    <dxf>
      <font>
        <name val="等线"/>
        <scheme val="none"/>
        <charset val="134"/>
        <family val="3"/>
        <b val="0"/>
        <i val="0"/>
        <strike val="0"/>
        <u val="none"/>
        <sz val="14"/>
        <color theme="1"/>
      </font>
      <alignment horizontal="center" wrapText="1"/>
      <border>
        <left style="thin">
          <color auto="1"/>
        </left>
        <right style="thin">
          <color auto="1"/>
        </right>
        <top style="thin">
          <color auto="1"/>
        </top>
        <bottom style="thin">
          <color auto="1"/>
        </bottom>
      </border>
    </dxf>
    <dxf>
      <font>
        <name val="等线"/>
        <scheme val="none"/>
        <charset val="134"/>
        <family val="3"/>
        <b val="0"/>
        <i val="0"/>
        <strike val="0"/>
        <u val="none"/>
        <sz val="14"/>
        <color theme="1"/>
      </font>
      <alignment horizontal="center" vertical="center" wrapText="1"/>
    </dxf>
    <dxf>
      <alignment horizontal="center" vertical="center" wrapText="1"/>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tyles" Target="styles.xml"/><Relationship Id="rId12" Type="http://schemas.openxmlformats.org/officeDocument/2006/relationships/sharedStrings" Target="sharedStrings.xml"/><Relationship Id="rId11" Type="http://schemas.openxmlformats.org/officeDocument/2006/relationships/theme" Target="theme/theme1.xml"/><Relationship Id="rId10" Type="http://schemas.openxmlformats.org/officeDocument/2006/relationships/customXml" Target="../customXml/item1.xml"/><Relationship Id="rId1" Type="http://schemas.openxmlformats.org/officeDocument/2006/relationships/worksheet" Target="worksheets/sheet1.xml"/></Relationships>
</file>

<file path=xl/tables/table1.xml><?xml version="1.0" encoding="utf-8"?>
<table xmlns="http://schemas.openxmlformats.org/spreadsheetml/2006/main" id="1" name="表1" displayName="表1" ref="A1:F223" totalsRowShown="0">
  <autoFilter xmlns:etc="http://www.wps.cn/officeDocument/2017/etCustomData" ref="A1:F223" etc:filterBottomFollowUsedRange="0"/>
  <tableColumns count="6">
    <tableColumn id="1" name="一级标题" dataDxfId="0"/>
    <tableColumn id="2" name="二级标题" dataDxfId="1"/>
    <tableColumn id="3" name="三级标题" dataDxfId="2"/>
    <tableColumn id="4" name="四级标题" dataDxfId="3"/>
    <tableColumn id="5" name="辅助列" dataDxfId="4">
      <calculatedColumnFormula>A2&amp;B2&amp;C2&amp;D2</calculatedColumnFormula>
    </tableColumn>
    <tableColumn id="6" name="加分" dataDxfId="5"/>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8.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20"/>
  <sheetViews>
    <sheetView showGridLines="0" tabSelected="1" zoomScale="90" zoomScaleNormal="90" workbookViewId="0">
      <pane xSplit="1" ySplit="6" topLeftCell="B33" activePane="bottomRight" state="frozenSplit"/>
      <selection/>
      <selection pane="topRight"/>
      <selection pane="bottomLeft"/>
      <selection pane="bottomRight" activeCell="B30" sqref="$A30:$XFD30"/>
    </sheetView>
  </sheetViews>
  <sheetFormatPr defaultColWidth="9" defaultRowHeight="14.25"/>
  <cols>
    <col min="1" max="1" width="8.25" style="31" customWidth="1"/>
    <col min="2" max="2" width="15.875" style="31" customWidth="1"/>
    <col min="3" max="3" width="15.625" style="31" customWidth="1"/>
    <col min="4" max="4" width="9.25" style="29" customWidth="1"/>
    <col min="5" max="5" width="13.75" style="29" customWidth="1"/>
    <col min="6" max="6" width="11" style="29" customWidth="1"/>
    <col min="7" max="7" width="10.25" style="29" customWidth="1"/>
    <col min="8" max="8" width="9" style="31" customWidth="1"/>
    <col min="9" max="9" width="6.375" style="31" customWidth="1"/>
    <col min="10" max="10" width="10.125" style="13" customWidth="1"/>
    <col min="11" max="13" width="9" style="31"/>
    <col min="14" max="14" width="17.125" style="31" customWidth="1"/>
    <col min="15" max="16384" width="9" style="31"/>
  </cols>
  <sheetData>
    <row r="1" ht="31.5" customHeight="1" spans="1:10">
      <c r="A1" s="32"/>
      <c r="B1" s="33" t="s">
        <v>0</v>
      </c>
      <c r="C1" s="33"/>
      <c r="D1" s="34" t="s">
        <v>1</v>
      </c>
      <c r="E1" s="34"/>
      <c r="F1" s="34"/>
      <c r="G1" s="34"/>
      <c r="H1" s="34"/>
      <c r="I1" s="34"/>
      <c r="J1" s="34"/>
    </row>
    <row r="2" ht="31.5" customHeight="1" spans="1:9">
      <c r="A2" s="35" t="s">
        <v>2</v>
      </c>
      <c r="B2" s="36">
        <v>123456789</v>
      </c>
      <c r="C2" s="37" t="s">
        <v>3</v>
      </c>
      <c r="D2" s="38" t="str">
        <f>_xlfn.IFNA(IF($B$2="","",VLOOKUP($B$2,学生名册!$A:$D,3,0)),"学号输入错误")</f>
        <v>工学23</v>
      </c>
      <c r="E2" s="37" t="s">
        <v>4</v>
      </c>
      <c r="F2" s="38" t="str">
        <f>_xlfn.IFNA(IF($B$2="","",VLOOKUP($B$2,学生名册!$A:$D,2,0)),"学号输入错误")</f>
        <v>某某萌</v>
      </c>
      <c r="G2" s="37" t="s">
        <v>5</v>
      </c>
      <c r="H2" s="39">
        <f>IF(SUM(B3+D3+F3+I3+B4+D4+F4+I4)&gt;100,100,SUM(B3+D3+F3+I3+B4+D4+F4+I4))</f>
        <v>67</v>
      </c>
      <c r="I2" s="39"/>
    </row>
    <row r="3" ht="31.5" customHeight="1" spans="1:9">
      <c r="A3" s="40" t="s">
        <v>6</v>
      </c>
      <c r="B3" s="41">
        <v>20</v>
      </c>
      <c r="C3" s="37" t="s">
        <v>7</v>
      </c>
      <c r="D3" s="42">
        <f>_xlfn.IFS(SUMPRODUCT(($D$7:$D$103="思想教育部分")*(ISNUMBER(SEARCH("重大奖励",$I$7:$I$103))))&gt;0,12,AND(SUMPRODUCT(($D$7:$D$103="思想教育部分")*(ISNUMBER(SEARCH("重大奖励",$I$7:$I$103))))=0,SUMIF($D$7:$D$103,"思想教育部分",$I$7:$I$103)&lt;=10),SUMIF($D$7:$D$103,"思想教育部分",$I$7:$I$103),AND(SUMPRODUCT(($D$7:$D$103="思想教育部分")*(ISNUMBER(SEARCH("重大奖励",$I$7:$I$103))))=0,SUMIF($D$7:$D$103,"思想教育部分",$I$7:$I$103)&gt;10),10)</f>
        <v>8</v>
      </c>
      <c r="E3" s="37" t="s">
        <v>8</v>
      </c>
      <c r="F3" s="43">
        <f>_xlfn.IFS(SUMPRODUCT(($D$7:$D$25="学生骨干认证")*(ISNUMBER(SEARCH("重大奖励",$I$7:$I$25))))&gt;0,12,AND(SUMPRODUCT(($D$7:$D$25="学生骨干认证")*(ISNUMBER(SEARCH("重大奖励",$I$7:$I$25))))=0,SUMIF($D$7:$D$25,"学生骨干认证",$I$7:$I$25)&lt;=10),SUMIF($D$7:$D$25,"学生骨干认证",$I$7:$I$25),AND(SUMPRODUCT(($D$7:$D$25="学生骨干认证")*(ISNUMBER(SEARCH("重大奖励",$I$7:$I$25))))=0,SUMIF($D$7:$D$25,"学生骨干认证",$I$7:$I$25)&gt;10),10)</f>
        <v>10</v>
      </c>
      <c r="G3" s="37" t="s">
        <v>9</v>
      </c>
      <c r="H3" s="43">
        <f>_xlfn.IFS(SUMPRODUCT(($D$7:$D$103="智育")*(ISNUMBER(SEARCH("重大奖励",$I$7:$I$103))))&gt;0,22.5,AND(SUMPRODUCT(($D$7:$D$103="智育")*(ISNUMBER(SEARCH("重大奖励",$I$7:$I$103))))=0,IF(SUMIF($E$7:$E$25,"大创项目",$I$7:$I$25)&gt;15,15,SUMIF($E$7:$E$25,"大创项目",$I$7:$I$25))+IF(SUMIF($E$7:$E$25,"学术论文",$I$7:$I$25)&gt;8,8,SUMIF($E$7:$E$25,"学术论文",$I$7:$I$25))+IF(SUMIF($E$7:$E$25,"专利",$I$7:$I$25)&gt;8,8,SUMIF($E$7:$E$25,"专利",$I$7:$I$25))+SUMIF($E$26:$E$100,"A类竞赛",$I$26:$I$100)+SUMIF($E$26:$E$100,"B类竞赛",$I$26:$I$100)&lt;=15),IF(SUMIF($E$7:$E$25,"大创项目",$I$7:$I$25)&gt;15,15,SUMIF($E$7:$E$25,"大创项目",$I$7:$I$25))+IF(SUMIF($E$7:$E$25,"学术论文",$I$7:$I$25)&gt;8,8,SUMIF($E$7:$E$25,"学术论文",$I$7:$I$25))+IF(SUMIF($E$7:$E$25,"专利",$I$7:$I$25)&gt;8,8,SUMIF($E$7:$E$25,"专利",$I$7:$I$25))+SUMIF($E$26:$E$100,"A类竞赛",$I$26:$I$100)+SUMIF($E$26:$E$100,"B类竞赛",$I$26:$I$100),AND(SUMPRODUCT(($D$7:$D$103="智育")*(ISNUMBER(SEARCH("重大奖励",$I$7:$I$103))))=0,IF(SUMIF($E$7:$E$25,"大创项目",$I$7:$I$25)&gt;15,15,SUMIF($E$7:$E$25,"大创项目",$I$7:$I$25))+IF(SUMIF($E$7:$E$25,"学术论文",$I$7:$I$25)&gt;8,8,SUMIF($E$7:$E$25,"学术论文",$I$7:$I$25))+IF(SUMIF($E$7:$E$25,"专利",$I$7:$I$25)&gt;8,8,SUMIF($E$7:$E$25,"专利",$I$7:$I$25))+SUMIF($E$26:$E$100,"A类竞赛",$I$26:$I$100)+SUMIF($E$26:$E$100,"B类竞赛",$I$26:$I$100)&gt;15),15)</f>
        <v>15</v>
      </c>
      <c r="I3" s="43"/>
    </row>
    <row r="4" ht="31.5" customHeight="1" spans="1:9">
      <c r="A4" s="40" t="s">
        <v>10</v>
      </c>
      <c r="B4" s="41">
        <f>_xlfn.IFS(SUMPRODUCT(($D$7:$D$103="体育")*(ISNUMBER(SEARCH("重大奖励",$I$7:$I$103))))&gt;0,17.25,AND(SUMPRODUCT(($D$7:$D$103="体育")*(ISNUMBER(SEARCH("重大奖励",$I$7:$I$103))))=0,SUMIF($D$7:$D$103,"体育",$I$7:$I$103)&lt;=15),SUMIF($D$7:$D$103,"体育",$I$7:$I$103),AND(SUMPRODUCT(($D$7:$D$103="体育")*(ISNUMBER(SEARCH("重大奖励",$I$7:$I$103))))=0,SUMIF($D$7:$D$103,"体育",$I$7:$I$103)&gt;15),15)</f>
        <v>15</v>
      </c>
      <c r="C4" s="37" t="s">
        <v>11</v>
      </c>
      <c r="D4" s="44">
        <f>_xlfn.IFS(SUMPRODUCT(($D$7:$D$103="美育")*(ISNUMBER(SEARCH("重大奖励",$I$7:$I$103))))&gt;0,17.25,AND(SUMPRODUCT(($D$7:$D$103="美育")*(ISNUMBER(SEARCH("重大奖励",$I$7:$I$103))))=0,SUMIF($D$7:$D$103,"美育",$I$7:$I$103)&lt;=15),SUMIF($D$7:$D$103,"美育",$I$7:$I$103),AND(SUMPRODUCT(($D$7:$D$103="美育")*(ISNUMBER(SEARCH("重大奖励",$I$7:$I$103))))=0,SUMIF($D$7:$D$103,"美育",$I$7:$I$103)&gt;15),15)</f>
        <v>3</v>
      </c>
      <c r="E4" s="37" t="s">
        <v>12</v>
      </c>
      <c r="F4" s="45">
        <f>_xlfn.IFS(SUMPRODUCT(($D$7:$D$103="志愿实践")*(ISNUMBER(SEARCH("重大奖励",$I$7:$I$103))))&gt;0,13.8,AND(SUMPRODUCT(($D$7:$D$103="志愿实践")*(ISNUMBER(SEARCH("重大奖励",$I$7:$I$103))))=0,SUMIF($D$7:$D$103,"志愿实践",$I$7:$I$103)&lt;=12),SUMIF($D$7:$D$103,"志愿实践",$I$7:$I$103),AND(SUMPRODUCT(($D$7:$D$103="志愿实践")*(ISNUMBER(SEARCH("重大奖励",$I$7:$I$103))))=0,SUMIF($D$7:$D$103,"志愿实践",$I$7:$I$103)&gt;12),12)</f>
        <v>11</v>
      </c>
      <c r="G4" s="37" t="s">
        <v>13</v>
      </c>
      <c r="H4" s="45">
        <f>IF(SUMIF($D$7:$D$103,"国际组织实习",$I$7:$I$103)&gt;3,3,SUMIF($D$7:$D$103,"国际组织实习",$I$7:$I$103))</f>
        <v>0</v>
      </c>
      <c r="I4" s="45"/>
    </row>
    <row r="5" ht="15.75" spans="2:2">
      <c r="B5" s="46"/>
    </row>
    <row r="6" ht="47.25" customHeight="1" spans="1:10">
      <c r="A6" s="47" t="s">
        <v>14</v>
      </c>
      <c r="B6" s="48" t="s">
        <v>15</v>
      </c>
      <c r="C6" s="48" t="s">
        <v>16</v>
      </c>
      <c r="D6" s="48" t="s">
        <v>17</v>
      </c>
      <c r="E6" s="48" t="s">
        <v>18</v>
      </c>
      <c r="F6" s="48" t="s">
        <v>19</v>
      </c>
      <c r="G6" s="48" t="s">
        <v>20</v>
      </c>
      <c r="H6" s="48" t="s">
        <v>21</v>
      </c>
      <c r="I6" s="48" t="s">
        <v>22</v>
      </c>
      <c r="J6" s="76" t="s">
        <v>23</v>
      </c>
    </row>
    <row r="7" s="30" customFormat="1" ht="79.5" spans="1:10">
      <c r="A7" s="49" t="s">
        <v>24</v>
      </c>
      <c r="B7" s="50" t="str">
        <f>$B$1&amp;"-1"</f>
        <v>2023-2024-1</v>
      </c>
      <c r="C7" s="51" t="s">
        <v>25</v>
      </c>
      <c r="D7" s="52" t="s">
        <v>8</v>
      </c>
      <c r="E7" s="53" t="s">
        <v>26</v>
      </c>
      <c r="F7" s="53" t="s">
        <v>27</v>
      </c>
      <c r="G7" s="53" t="s">
        <v>28</v>
      </c>
      <c r="H7" s="53"/>
      <c r="I7" s="77">
        <f>_xlfn.IFNA(VLOOKUP(D7&amp;E7&amp;F7&amp;G7,加分表!$E:$F,2,0),"")</f>
        <v>4</v>
      </c>
      <c r="J7" s="78" t="str">
        <f>IF(AND(C7="",I7&lt;&gt;""),"请填写项目名","")</f>
        <v/>
      </c>
    </row>
    <row r="8" s="30" customFormat="1" ht="32.25" spans="1:10">
      <c r="A8" s="54"/>
      <c r="B8" s="55" t="str">
        <f>$B$1&amp;"-1"</f>
        <v>2023-2024-1</v>
      </c>
      <c r="C8" s="56" t="s">
        <v>29</v>
      </c>
      <c r="D8" s="57" t="s">
        <v>8</v>
      </c>
      <c r="E8" s="58" t="s">
        <v>30</v>
      </c>
      <c r="F8" s="58" t="s">
        <v>27</v>
      </c>
      <c r="G8" s="58" t="s">
        <v>28</v>
      </c>
      <c r="H8" s="58"/>
      <c r="I8" s="79">
        <f>_xlfn.IFNA(VLOOKUP(D8&amp;E8&amp;F8&amp;G8,加分表!$E:$F,2,0),"")</f>
        <v>3</v>
      </c>
      <c r="J8" s="80" t="str">
        <f t="shared" ref="J8:J50" si="0">IF(AND(C8="",I8&lt;&gt;""),"请填写项目名","")</f>
        <v/>
      </c>
    </row>
    <row r="9" s="30" customFormat="1" ht="78.75" spans="1:10">
      <c r="A9" s="54"/>
      <c r="B9" s="55" t="str">
        <f>$B$1&amp;"-2"</f>
        <v>2023-2024-2</v>
      </c>
      <c r="C9" s="51" t="s">
        <v>25</v>
      </c>
      <c r="D9" s="57" t="s">
        <v>8</v>
      </c>
      <c r="E9" s="58" t="s">
        <v>26</v>
      </c>
      <c r="F9" s="58" t="s">
        <v>27</v>
      </c>
      <c r="G9" s="58" t="s">
        <v>28</v>
      </c>
      <c r="H9" s="58"/>
      <c r="I9" s="79">
        <f>_xlfn.IFNA(VLOOKUP(D9&amp;E9&amp;F9&amp;G9,加分表!$E:$F,2,0),"")</f>
        <v>4</v>
      </c>
      <c r="J9" s="80" t="str">
        <f t="shared" si="0"/>
        <v/>
      </c>
    </row>
    <row r="10" s="30" customFormat="1" ht="31.5" spans="1:10">
      <c r="A10" s="54"/>
      <c r="B10" s="55" t="str">
        <f>$B$1&amp;"-2"</f>
        <v>2023-2024-2</v>
      </c>
      <c r="C10" s="56" t="s">
        <v>29</v>
      </c>
      <c r="D10" s="57" t="s">
        <v>8</v>
      </c>
      <c r="E10" s="58" t="s">
        <v>30</v>
      </c>
      <c r="F10" s="58" t="s">
        <v>27</v>
      </c>
      <c r="G10" s="58" t="s">
        <v>28</v>
      </c>
      <c r="H10" s="58"/>
      <c r="I10" s="79">
        <f>_xlfn.IFNA(VLOOKUP(D10&amp;E10&amp;F10&amp;G10,加分表!$E:$F,2,0),"")</f>
        <v>3</v>
      </c>
      <c r="J10" s="80" t="str">
        <f t="shared" si="0"/>
        <v/>
      </c>
    </row>
    <row r="11" s="30" customFormat="1" ht="31.5" spans="1:10">
      <c r="A11" s="54"/>
      <c r="B11" s="55" t="str">
        <f>$B$1&amp;"-1"</f>
        <v>2023-2024-1</v>
      </c>
      <c r="C11" s="56" t="s">
        <v>31</v>
      </c>
      <c r="D11" s="57" t="s">
        <v>10</v>
      </c>
      <c r="E11" s="57" t="s">
        <v>32</v>
      </c>
      <c r="F11" s="57" t="s">
        <v>33</v>
      </c>
      <c r="G11" s="59" t="s">
        <v>34</v>
      </c>
      <c r="H11" s="59"/>
      <c r="I11" s="79">
        <f>_xlfn.IFNA(VLOOKUP(D11&amp;E11&amp;F11&amp;G11,加分表!$E:$F,2,0),"")</f>
        <v>4</v>
      </c>
      <c r="J11" s="80" t="str">
        <f t="shared" si="0"/>
        <v/>
      </c>
    </row>
    <row r="12" s="30" customFormat="1" ht="31.5" spans="1:10">
      <c r="A12" s="54"/>
      <c r="B12" s="55" t="str">
        <f>$B$1&amp;"-2"</f>
        <v>2023-2024-2</v>
      </c>
      <c r="C12" s="56" t="s">
        <v>35</v>
      </c>
      <c r="D12" s="57" t="s">
        <v>10</v>
      </c>
      <c r="E12" s="57" t="s">
        <v>32</v>
      </c>
      <c r="F12" s="57" t="s">
        <v>33</v>
      </c>
      <c r="G12" s="59" t="s">
        <v>34</v>
      </c>
      <c r="H12" s="59"/>
      <c r="I12" s="79">
        <f>_xlfn.IFNA(VLOOKUP(D12&amp;E12&amp;F12&amp;G12,加分表!$E:$F,2,0),"")</f>
        <v>4</v>
      </c>
      <c r="J12" s="80" t="str">
        <f t="shared" si="0"/>
        <v/>
      </c>
    </row>
    <row r="13" s="30" customFormat="1" ht="31.5" spans="1:10">
      <c r="A13" s="54"/>
      <c r="B13" s="55" t="str">
        <f>$B$1&amp;"-1"</f>
        <v>2023-2024-1</v>
      </c>
      <c r="C13" s="56" t="s">
        <v>36</v>
      </c>
      <c r="D13" s="57" t="s">
        <v>10</v>
      </c>
      <c r="E13" s="57" t="s">
        <v>32</v>
      </c>
      <c r="F13" s="57" t="s">
        <v>37</v>
      </c>
      <c r="G13" s="59" t="s">
        <v>38</v>
      </c>
      <c r="H13" s="59"/>
      <c r="I13" s="79">
        <f>_xlfn.IFNA(VLOOKUP(D13&amp;E13&amp;F13&amp;G13,加分表!$E:$F,2,0),"")</f>
        <v>1</v>
      </c>
      <c r="J13" s="80" t="str">
        <f t="shared" si="0"/>
        <v/>
      </c>
    </row>
    <row r="14" s="30" customFormat="1" ht="31.5" spans="1:10">
      <c r="A14" s="54"/>
      <c r="B14" s="55" t="str">
        <f>$B$1&amp;"-2"</f>
        <v>2023-2024-2</v>
      </c>
      <c r="C14" s="56" t="s">
        <v>39</v>
      </c>
      <c r="D14" s="57" t="s">
        <v>10</v>
      </c>
      <c r="E14" s="57" t="s">
        <v>32</v>
      </c>
      <c r="F14" s="57" t="s">
        <v>37</v>
      </c>
      <c r="G14" s="59" t="s">
        <v>38</v>
      </c>
      <c r="H14" s="59"/>
      <c r="I14" s="79">
        <f>_xlfn.IFNA(VLOOKUP(D14&amp;E14&amp;F14&amp;G14,加分表!$E:$F,2,0),"")</f>
        <v>1</v>
      </c>
      <c r="J14" s="80" t="str">
        <f t="shared" si="0"/>
        <v/>
      </c>
    </row>
    <row r="15" s="30" customFormat="1" ht="47.25" spans="1:10">
      <c r="A15" s="54"/>
      <c r="B15" s="55" t="str">
        <f t="shared" ref="B15:B17" si="1">$B$1&amp;"学年"</f>
        <v>2023-2024学年</v>
      </c>
      <c r="C15" s="56" t="s">
        <v>40</v>
      </c>
      <c r="D15" s="57" t="s">
        <v>10</v>
      </c>
      <c r="E15" s="57" t="s">
        <v>41</v>
      </c>
      <c r="F15" s="58" t="s">
        <v>42</v>
      </c>
      <c r="G15" s="59" t="s">
        <v>43</v>
      </c>
      <c r="H15" s="59"/>
      <c r="I15" s="79">
        <f>_xlfn.IFNA(VLOOKUP(D15&amp;E15&amp;F15&amp;G15,加分表!$E:$F,2,0),"")</f>
        <v>5</v>
      </c>
      <c r="J15" s="80" t="str">
        <f t="shared" si="0"/>
        <v/>
      </c>
    </row>
    <row r="16" s="30" customFormat="1" ht="36" customHeight="1" spans="1:10">
      <c r="A16" s="54"/>
      <c r="B16" s="55" t="str">
        <f t="shared" si="1"/>
        <v>2023-2024学年</v>
      </c>
      <c r="C16" s="59"/>
      <c r="D16" s="57" t="s">
        <v>10</v>
      </c>
      <c r="E16" s="57" t="s">
        <v>41</v>
      </c>
      <c r="F16" s="58"/>
      <c r="G16" s="59"/>
      <c r="H16" s="59"/>
      <c r="I16" s="79" t="str">
        <f>_xlfn.IFNA(VLOOKUP(D16&amp;E16&amp;F16&amp;G16,加分表!$E:$F,2,0),"")</f>
        <v/>
      </c>
      <c r="J16" s="80" t="str">
        <f t="shared" si="0"/>
        <v/>
      </c>
    </row>
    <row r="17" s="30" customFormat="1" ht="36" customHeight="1" spans="1:10">
      <c r="A17" s="54"/>
      <c r="B17" s="55" t="str">
        <f t="shared" si="1"/>
        <v>2023-2024学年</v>
      </c>
      <c r="C17" s="59"/>
      <c r="D17" s="57" t="s">
        <v>10</v>
      </c>
      <c r="E17" s="57" t="s">
        <v>41</v>
      </c>
      <c r="F17" s="58"/>
      <c r="G17" s="59"/>
      <c r="H17" s="59"/>
      <c r="I17" s="79" t="str">
        <f>_xlfn.IFNA(VLOOKUP(D17&amp;E17&amp;F17&amp;G17,加分表!$E:$F,2,0),"")</f>
        <v/>
      </c>
      <c r="J17" s="80" t="str">
        <f t="shared" si="0"/>
        <v/>
      </c>
    </row>
    <row r="18" s="30" customFormat="1" ht="36" customHeight="1" spans="1:10">
      <c r="A18" s="54"/>
      <c r="B18" s="55" t="str">
        <f>$B$1&amp;"学年"</f>
        <v>2023-2024学年</v>
      </c>
      <c r="C18" s="56" t="s">
        <v>44</v>
      </c>
      <c r="D18" s="57" t="s">
        <v>12</v>
      </c>
      <c r="E18" s="57" t="s">
        <v>45</v>
      </c>
      <c r="F18" s="58" t="s">
        <v>46</v>
      </c>
      <c r="G18" s="59"/>
      <c r="H18" s="59"/>
      <c r="I18" s="79">
        <f>_xlfn.IFNA(VLOOKUP(D18&amp;E18&amp;F18&amp;G18,加分表!$E:$F,2,0),"")</f>
        <v>8</v>
      </c>
      <c r="J18" s="80" t="str">
        <f t="shared" si="0"/>
        <v/>
      </c>
    </row>
    <row r="19" s="30" customFormat="1" ht="36" customHeight="1" spans="1:10">
      <c r="A19" s="54"/>
      <c r="B19" s="55" t="str">
        <f>$B$1&amp;"学年"</f>
        <v>2023-2024学年</v>
      </c>
      <c r="C19" s="59"/>
      <c r="D19" s="57" t="s">
        <v>12</v>
      </c>
      <c r="E19" s="57" t="s">
        <v>47</v>
      </c>
      <c r="F19" s="58"/>
      <c r="G19" s="59"/>
      <c r="H19" s="59"/>
      <c r="I19" s="79" t="str">
        <f>_xlfn.IFNA(VLOOKUP(D19&amp;E19&amp;F19&amp;G19,加分表!$E:$F,2,0),"")</f>
        <v/>
      </c>
      <c r="J19" s="80" t="str">
        <f t="shared" si="0"/>
        <v/>
      </c>
    </row>
    <row r="20" s="30" customFormat="1" ht="47.25" spans="1:10">
      <c r="A20" s="54"/>
      <c r="B20" s="55" t="str">
        <f>$B$1&amp;"学年"</f>
        <v>2023-2024学年</v>
      </c>
      <c r="C20" s="56" t="s">
        <v>48</v>
      </c>
      <c r="D20" s="57" t="s">
        <v>9</v>
      </c>
      <c r="E20" s="57" t="s">
        <v>49</v>
      </c>
      <c r="F20" s="58" t="s">
        <v>50</v>
      </c>
      <c r="G20" s="58" t="s">
        <v>28</v>
      </c>
      <c r="H20" s="58"/>
      <c r="I20" s="79">
        <f>_xlfn.IFNA(VLOOKUP(D20&amp;E20&amp;F20&amp;G20,加分表!$E:$F,2,0),"")</f>
        <v>10</v>
      </c>
      <c r="J20" s="80" t="str">
        <f t="shared" si="0"/>
        <v/>
      </c>
    </row>
    <row r="21" s="30" customFormat="1" ht="36" customHeight="1" spans="1:10">
      <c r="A21" s="54"/>
      <c r="B21" s="55" t="str">
        <f>$B$1&amp;"学年"</f>
        <v>2023-2024学年</v>
      </c>
      <c r="C21" s="59"/>
      <c r="D21" s="57" t="s">
        <v>9</v>
      </c>
      <c r="E21" s="57" t="s">
        <v>49</v>
      </c>
      <c r="F21" s="58"/>
      <c r="G21" s="58"/>
      <c r="H21" s="58"/>
      <c r="I21" s="79" t="str">
        <f>_xlfn.IFNA(VLOOKUP(D21&amp;E21&amp;F21&amp;G21,加分表!$E:$F,2,0),"")</f>
        <v/>
      </c>
      <c r="J21" s="80" t="str">
        <f t="shared" si="0"/>
        <v/>
      </c>
    </row>
    <row r="22" s="30" customFormat="1" ht="36" customHeight="1" spans="1:10">
      <c r="A22" s="54"/>
      <c r="B22" s="60"/>
      <c r="C22" s="59"/>
      <c r="D22" s="57" t="s">
        <v>9</v>
      </c>
      <c r="E22" s="57" t="s">
        <v>51</v>
      </c>
      <c r="F22" s="58"/>
      <c r="G22" s="59"/>
      <c r="H22" s="59"/>
      <c r="I22" s="79" t="str">
        <f>_xlfn.IFNA(VLOOKUP(D22&amp;E22&amp;F22&amp;G22,加分表!$E:$F,2,0),"")</f>
        <v/>
      </c>
      <c r="J22" s="80" t="str">
        <f t="shared" si="0"/>
        <v/>
      </c>
    </row>
    <row r="23" s="30" customFormat="1" ht="36" customHeight="1" spans="1:10">
      <c r="A23" s="54"/>
      <c r="B23" s="60"/>
      <c r="C23" s="59"/>
      <c r="D23" s="57" t="s">
        <v>9</v>
      </c>
      <c r="E23" s="57" t="s">
        <v>51</v>
      </c>
      <c r="F23" s="58"/>
      <c r="G23" s="59"/>
      <c r="H23" s="59"/>
      <c r="I23" s="79" t="str">
        <f>_xlfn.IFNA(VLOOKUP(D23&amp;E23&amp;F23&amp;G23,加分表!$E:$F,2,0),"")</f>
        <v/>
      </c>
      <c r="J23" s="80" t="str">
        <f t="shared" si="0"/>
        <v/>
      </c>
    </row>
    <row r="24" s="30" customFormat="1" ht="36" customHeight="1" spans="1:10">
      <c r="A24" s="54"/>
      <c r="B24" s="60"/>
      <c r="C24" s="56" t="s">
        <v>52</v>
      </c>
      <c r="D24" s="57" t="s">
        <v>9</v>
      </c>
      <c r="E24" s="57" t="s">
        <v>53</v>
      </c>
      <c r="F24" s="58" t="s">
        <v>54</v>
      </c>
      <c r="G24" s="59" t="s">
        <v>55</v>
      </c>
      <c r="H24" s="59"/>
      <c r="I24" s="79">
        <f>_xlfn.IFNA(VLOOKUP(D24&amp;E24&amp;F24&amp;G24,加分表!$E:$F,2,0),"")</f>
        <v>1</v>
      </c>
      <c r="J24" s="80" t="str">
        <f t="shared" si="0"/>
        <v/>
      </c>
    </row>
    <row r="25" s="30" customFormat="1" ht="36" customHeight="1" spans="1:10">
      <c r="A25" s="61"/>
      <c r="B25" s="62"/>
      <c r="C25" s="63"/>
      <c r="D25" s="64" t="s">
        <v>9</v>
      </c>
      <c r="E25" s="64" t="s">
        <v>53</v>
      </c>
      <c r="F25" s="65"/>
      <c r="G25" s="63"/>
      <c r="H25" s="63"/>
      <c r="I25" s="81" t="str">
        <f>_xlfn.IFNA(VLOOKUP(D25&amp;E25&amp;F25&amp;G25,加分表!$E:$F,2,0),"")</f>
        <v/>
      </c>
      <c r="J25" s="82" t="str">
        <f t="shared" si="0"/>
        <v/>
      </c>
    </row>
    <row r="26" s="30" customFormat="1" ht="31.5" spans="1:10">
      <c r="A26" s="66" t="s">
        <v>56</v>
      </c>
      <c r="B26" s="67" t="s">
        <v>57</v>
      </c>
      <c r="C26" s="68" t="s">
        <v>58</v>
      </c>
      <c r="D26" s="53" t="s">
        <v>59</v>
      </c>
      <c r="E26" s="53" t="s">
        <v>60</v>
      </c>
      <c r="F26" s="53" t="s">
        <v>61</v>
      </c>
      <c r="G26" s="53"/>
      <c r="H26" s="53"/>
      <c r="I26" s="77">
        <f>_xlfn.IFNA(VLOOKUP(D26&amp;E26&amp;F26&amp;G26,加分表!$E:$F,2,0),"")</f>
        <v>5</v>
      </c>
      <c r="J26" s="78" t="str">
        <f t="shared" si="0"/>
        <v/>
      </c>
    </row>
    <row r="27" s="30" customFormat="1" ht="47.25" spans="1:10">
      <c r="A27" s="69"/>
      <c r="B27" s="70" t="s">
        <v>62</v>
      </c>
      <c r="C27" s="71" t="s">
        <v>63</v>
      </c>
      <c r="D27" s="58" t="s">
        <v>59</v>
      </c>
      <c r="E27" s="58" t="s">
        <v>64</v>
      </c>
      <c r="F27" s="58"/>
      <c r="G27" s="58"/>
      <c r="H27" s="58"/>
      <c r="I27" s="79">
        <f>_xlfn.IFNA(VLOOKUP(D27&amp;E27&amp;F27&amp;G27,加分表!$E:$F,2,0),"")</f>
        <v>1</v>
      </c>
      <c r="J27" s="80" t="str">
        <f t="shared" si="0"/>
        <v/>
      </c>
    </row>
    <row r="28" s="30" customFormat="1" ht="47.25" spans="1:10">
      <c r="A28" s="69"/>
      <c r="B28" s="70" t="s">
        <v>65</v>
      </c>
      <c r="C28" s="71" t="s">
        <v>66</v>
      </c>
      <c r="D28" s="58" t="s">
        <v>59</v>
      </c>
      <c r="E28" s="58" t="s">
        <v>64</v>
      </c>
      <c r="F28" s="58"/>
      <c r="G28" s="58"/>
      <c r="H28" s="58"/>
      <c r="I28" s="79">
        <f>_xlfn.IFNA(VLOOKUP(D28&amp;E28&amp;F28&amp;G28,加分表!$E:$F,2,0),"")</f>
        <v>1</v>
      </c>
      <c r="J28" s="80" t="str">
        <f t="shared" si="0"/>
        <v/>
      </c>
    </row>
    <row r="29" s="30" customFormat="1" ht="47.25" spans="1:10">
      <c r="A29" s="69"/>
      <c r="B29" s="70" t="s">
        <v>65</v>
      </c>
      <c r="C29" s="71" t="s">
        <v>67</v>
      </c>
      <c r="D29" s="58" t="s">
        <v>59</v>
      </c>
      <c r="E29" s="58" t="s">
        <v>64</v>
      </c>
      <c r="F29" s="58"/>
      <c r="G29" s="58"/>
      <c r="H29" s="58"/>
      <c r="I29" s="79">
        <f>_xlfn.IFNA(VLOOKUP(D29&amp;E29&amp;F29&amp;G29,加分表!$E:$F,2,0),"")</f>
        <v>1</v>
      </c>
      <c r="J29" s="80" t="str">
        <f t="shared" si="0"/>
        <v/>
      </c>
    </row>
    <row r="30" s="30" customFormat="1" ht="47.25" spans="1:10">
      <c r="A30" s="69"/>
      <c r="B30" s="70" t="s">
        <v>65</v>
      </c>
      <c r="C30" s="71" t="s">
        <v>68</v>
      </c>
      <c r="D30" s="58" t="s">
        <v>9</v>
      </c>
      <c r="E30" s="58" t="s">
        <v>69</v>
      </c>
      <c r="F30" s="58" t="s">
        <v>70</v>
      </c>
      <c r="G30" s="58" t="s">
        <v>71</v>
      </c>
      <c r="H30" s="58"/>
      <c r="I30" s="79">
        <f>_xlfn.IFNA(VLOOKUP(D30&amp;E30&amp;F30&amp;G30,加分表!$E:$F,2,0),"")</f>
        <v>10</v>
      </c>
      <c r="J30" s="80" t="str">
        <f t="shared" si="0"/>
        <v/>
      </c>
    </row>
    <row r="31" s="30" customFormat="1" ht="47.25" spans="1:10">
      <c r="A31" s="69"/>
      <c r="B31" s="70" t="s">
        <v>65</v>
      </c>
      <c r="C31" s="71" t="s">
        <v>72</v>
      </c>
      <c r="D31" s="58" t="s">
        <v>10</v>
      </c>
      <c r="E31" s="58" t="s">
        <v>73</v>
      </c>
      <c r="F31" s="58" t="s">
        <v>74</v>
      </c>
      <c r="G31" s="58"/>
      <c r="H31" s="58"/>
      <c r="I31" s="79">
        <f>_xlfn.IFNA(VLOOKUP(D31&amp;E31&amp;F31&amp;G31,加分表!$E:$F,2,0),"")</f>
        <v>1</v>
      </c>
      <c r="J31" s="80" t="str">
        <f t="shared" si="0"/>
        <v/>
      </c>
    </row>
    <row r="32" s="30" customFormat="1" ht="63" spans="1:10">
      <c r="A32" s="69"/>
      <c r="B32" s="70" t="s">
        <v>62</v>
      </c>
      <c r="C32" s="71" t="s">
        <v>75</v>
      </c>
      <c r="D32" s="58" t="s">
        <v>11</v>
      </c>
      <c r="E32" s="58" t="s">
        <v>76</v>
      </c>
      <c r="F32" s="58" t="s">
        <v>77</v>
      </c>
      <c r="G32" s="58" t="s">
        <v>78</v>
      </c>
      <c r="H32" s="58"/>
      <c r="I32" s="79">
        <f>_xlfn.IFNA(VLOOKUP(D32&amp;E32&amp;F32&amp;G32,加分表!$E:$F,2,0),"")</f>
        <v>3</v>
      </c>
      <c r="J32" s="80" t="str">
        <f t="shared" si="0"/>
        <v/>
      </c>
    </row>
    <row r="33" s="30" customFormat="1" ht="47.25" spans="1:10">
      <c r="A33" s="69"/>
      <c r="B33" s="70" t="s">
        <v>65</v>
      </c>
      <c r="C33" s="71" t="s">
        <v>79</v>
      </c>
      <c r="D33" s="58" t="s">
        <v>12</v>
      </c>
      <c r="E33" s="58" t="s">
        <v>80</v>
      </c>
      <c r="F33" s="58" t="s">
        <v>81</v>
      </c>
      <c r="G33" s="58" t="s">
        <v>78</v>
      </c>
      <c r="H33" s="58"/>
      <c r="I33" s="79">
        <f>_xlfn.IFNA(VLOOKUP(D33&amp;E33&amp;F33&amp;G33,加分表!$E:$F,2,0),"")</f>
        <v>3</v>
      </c>
      <c r="J33" s="80" t="str">
        <f t="shared" si="0"/>
        <v/>
      </c>
    </row>
    <row r="34" s="30" customFormat="1" ht="36" customHeight="1" spans="1:10">
      <c r="A34" s="69"/>
      <c r="B34" s="70"/>
      <c r="C34" s="71"/>
      <c r="D34" s="58"/>
      <c r="E34" s="58"/>
      <c r="F34" s="58"/>
      <c r="G34" s="58"/>
      <c r="H34" s="58"/>
      <c r="I34" s="79" t="str">
        <f>_xlfn.IFNA(VLOOKUP(D34&amp;E34&amp;F34&amp;G34,加分表!$E:$F,2,0),"")</f>
        <v/>
      </c>
      <c r="J34" s="80" t="str">
        <f t="shared" si="0"/>
        <v/>
      </c>
    </row>
    <row r="35" s="30" customFormat="1" ht="36" customHeight="1" spans="1:10">
      <c r="A35" s="69"/>
      <c r="B35" s="70"/>
      <c r="C35" s="58"/>
      <c r="D35" s="58"/>
      <c r="E35" s="58"/>
      <c r="F35" s="58"/>
      <c r="G35" s="58"/>
      <c r="H35" s="58"/>
      <c r="I35" s="79" t="str">
        <f>_xlfn.IFNA(VLOOKUP(D35&amp;E35&amp;F35&amp;G35,加分表!$E:$F,2,0),"")</f>
        <v/>
      </c>
      <c r="J35" s="80" t="str">
        <f t="shared" si="0"/>
        <v/>
      </c>
    </row>
    <row r="36" s="30" customFormat="1" ht="36" customHeight="1" spans="1:10">
      <c r="A36" s="69"/>
      <c r="B36" s="70"/>
      <c r="C36" s="58"/>
      <c r="D36" s="58"/>
      <c r="E36" s="58"/>
      <c r="F36" s="58"/>
      <c r="G36" s="58"/>
      <c r="H36" s="58"/>
      <c r="I36" s="79" t="str">
        <f>_xlfn.IFNA(VLOOKUP(D36&amp;E36&amp;F36&amp;G36,加分表!$E:$F,2,0),"")</f>
        <v/>
      </c>
      <c r="J36" s="80" t="str">
        <f t="shared" si="0"/>
        <v/>
      </c>
    </row>
    <row r="37" s="30" customFormat="1" ht="36" customHeight="1" spans="1:10">
      <c r="A37" s="69"/>
      <c r="B37" s="70"/>
      <c r="C37" s="58"/>
      <c r="D37" s="58"/>
      <c r="E37" s="58"/>
      <c r="F37" s="58"/>
      <c r="G37" s="58"/>
      <c r="H37" s="58"/>
      <c r="I37" s="79" t="str">
        <f>_xlfn.IFNA(VLOOKUP(D37&amp;E37&amp;F37&amp;G37,加分表!$E:$F,2,0),"")</f>
        <v/>
      </c>
      <c r="J37" s="80" t="str">
        <f t="shared" si="0"/>
        <v/>
      </c>
    </row>
    <row r="38" s="30" customFormat="1" ht="36" customHeight="1" spans="1:10">
      <c r="A38" s="69"/>
      <c r="B38" s="70"/>
      <c r="C38" s="58"/>
      <c r="D38" s="58"/>
      <c r="E38" s="58"/>
      <c r="F38" s="58"/>
      <c r="G38" s="58"/>
      <c r="H38" s="58"/>
      <c r="I38" s="79" t="str">
        <f>_xlfn.IFNA(VLOOKUP(D38&amp;E38&amp;F38&amp;G38,加分表!$E:$F,2,0),"")</f>
        <v/>
      </c>
      <c r="J38" s="80" t="str">
        <f t="shared" si="0"/>
        <v/>
      </c>
    </row>
    <row r="39" s="30" customFormat="1" ht="36" customHeight="1" spans="1:10">
      <c r="A39" s="69"/>
      <c r="B39" s="70"/>
      <c r="C39" s="58"/>
      <c r="D39" s="58"/>
      <c r="E39" s="58"/>
      <c r="F39" s="58"/>
      <c r="G39" s="58"/>
      <c r="H39" s="58"/>
      <c r="I39" s="79" t="str">
        <f>_xlfn.IFNA(VLOOKUP(D39&amp;E39&amp;F39&amp;G39,加分表!$E:$F,2,0),"")</f>
        <v/>
      </c>
      <c r="J39" s="80" t="str">
        <f t="shared" si="0"/>
        <v/>
      </c>
    </row>
    <row r="40" s="30" customFormat="1" ht="36" customHeight="1" spans="1:10">
      <c r="A40" s="69"/>
      <c r="B40" s="70"/>
      <c r="C40" s="58"/>
      <c r="D40" s="58"/>
      <c r="E40" s="58"/>
      <c r="F40" s="58"/>
      <c r="G40" s="58"/>
      <c r="H40" s="58"/>
      <c r="I40" s="79" t="str">
        <f>_xlfn.IFNA(VLOOKUP(D40&amp;E40&amp;F40&amp;G40,加分表!$E:$F,2,0),"")</f>
        <v/>
      </c>
      <c r="J40" s="80" t="str">
        <f t="shared" si="0"/>
        <v/>
      </c>
    </row>
    <row r="41" s="30" customFormat="1" ht="36" customHeight="1" spans="1:10">
      <c r="A41" s="69"/>
      <c r="B41" s="70"/>
      <c r="C41" s="58"/>
      <c r="D41" s="58"/>
      <c r="E41" s="58"/>
      <c r="F41" s="58"/>
      <c r="G41" s="58"/>
      <c r="H41" s="58"/>
      <c r="I41" s="79" t="str">
        <f>_xlfn.IFNA(VLOOKUP(D41&amp;E41&amp;F41&amp;G41,加分表!$E:$F,2,0),"")</f>
        <v/>
      </c>
      <c r="J41" s="80" t="str">
        <f t="shared" si="0"/>
        <v/>
      </c>
    </row>
    <row r="42" s="30" customFormat="1" ht="36" customHeight="1" spans="1:10">
      <c r="A42" s="69"/>
      <c r="B42" s="70"/>
      <c r="C42" s="58"/>
      <c r="D42" s="58"/>
      <c r="E42" s="58"/>
      <c r="F42" s="58"/>
      <c r="G42" s="58"/>
      <c r="H42" s="58"/>
      <c r="I42" s="79" t="str">
        <f>_xlfn.IFNA(VLOOKUP(D42&amp;E42&amp;F42&amp;G42,加分表!$E:$F,2,0),"")</f>
        <v/>
      </c>
      <c r="J42" s="80" t="str">
        <f t="shared" si="0"/>
        <v/>
      </c>
    </row>
    <row r="43" s="30" customFormat="1" ht="36" customHeight="1" spans="1:10">
      <c r="A43" s="69"/>
      <c r="B43" s="70"/>
      <c r="C43" s="58"/>
      <c r="D43" s="58"/>
      <c r="E43" s="58"/>
      <c r="F43" s="58"/>
      <c r="G43" s="58"/>
      <c r="H43" s="58"/>
      <c r="I43" s="79" t="str">
        <f>_xlfn.IFNA(VLOOKUP(D43&amp;E43&amp;F43&amp;G43,加分表!$E:$F,2,0),"")</f>
        <v/>
      </c>
      <c r="J43" s="80" t="str">
        <f t="shared" si="0"/>
        <v/>
      </c>
    </row>
    <row r="44" s="30" customFormat="1" ht="36" customHeight="1" spans="1:10">
      <c r="A44" s="69"/>
      <c r="B44" s="70"/>
      <c r="C44" s="58"/>
      <c r="D44" s="58"/>
      <c r="E44" s="58"/>
      <c r="F44" s="58"/>
      <c r="G44" s="58"/>
      <c r="H44" s="58"/>
      <c r="I44" s="79" t="str">
        <f>_xlfn.IFNA(VLOOKUP(D44&amp;E44&amp;F44&amp;G44,加分表!$E:$F,2,0),"")</f>
        <v/>
      </c>
      <c r="J44" s="80" t="str">
        <f t="shared" si="0"/>
        <v/>
      </c>
    </row>
    <row r="45" s="30" customFormat="1" ht="36" customHeight="1" spans="1:10">
      <c r="A45" s="69"/>
      <c r="B45" s="70"/>
      <c r="C45" s="58"/>
      <c r="D45" s="58"/>
      <c r="E45" s="58"/>
      <c r="F45" s="58"/>
      <c r="G45" s="58"/>
      <c r="H45" s="58"/>
      <c r="I45" s="79" t="str">
        <f>_xlfn.IFNA(VLOOKUP(D45&amp;E45&amp;F45&amp;G45,加分表!$E:$F,2,0),"")</f>
        <v/>
      </c>
      <c r="J45" s="80" t="str">
        <f t="shared" si="0"/>
        <v/>
      </c>
    </row>
    <row r="46" s="30" customFormat="1" ht="36" customHeight="1" spans="1:10">
      <c r="A46" s="69"/>
      <c r="B46" s="70"/>
      <c r="C46" s="58"/>
      <c r="D46" s="58"/>
      <c r="E46" s="58"/>
      <c r="F46" s="58"/>
      <c r="G46" s="58"/>
      <c r="H46" s="58"/>
      <c r="I46" s="79" t="str">
        <f>_xlfn.IFNA(VLOOKUP(D46&amp;E46&amp;F46&amp;G46,加分表!$E:$F,2,0),"")</f>
        <v/>
      </c>
      <c r="J46" s="80" t="str">
        <f t="shared" si="0"/>
        <v/>
      </c>
    </row>
    <row r="47" s="30" customFormat="1" ht="36" customHeight="1" spans="1:10">
      <c r="A47" s="69"/>
      <c r="B47" s="70"/>
      <c r="C47" s="58"/>
      <c r="D47" s="58"/>
      <c r="E47" s="58"/>
      <c r="F47" s="58"/>
      <c r="G47" s="58"/>
      <c r="H47" s="58"/>
      <c r="I47" s="79" t="str">
        <f>_xlfn.IFNA(VLOOKUP(D47&amp;E47&amp;F47&amp;G47,加分表!$E:$F,2,0),"")</f>
        <v/>
      </c>
      <c r="J47" s="80" t="str">
        <f t="shared" si="0"/>
        <v/>
      </c>
    </row>
    <row r="48" s="30" customFormat="1" ht="36" customHeight="1" spans="1:10">
      <c r="A48" s="69"/>
      <c r="B48" s="70"/>
      <c r="C48" s="58"/>
      <c r="D48" s="58"/>
      <c r="E48" s="58"/>
      <c r="F48" s="58"/>
      <c r="G48" s="58"/>
      <c r="H48" s="58"/>
      <c r="I48" s="79" t="str">
        <f>_xlfn.IFNA(VLOOKUP(D48&amp;E48&amp;F48&amp;G48,加分表!$E:$F,2,0),"")</f>
        <v/>
      </c>
      <c r="J48" s="80" t="str">
        <f t="shared" si="0"/>
        <v/>
      </c>
    </row>
    <row r="49" s="30" customFormat="1" ht="36" customHeight="1" spans="1:10">
      <c r="A49" s="69"/>
      <c r="B49" s="70"/>
      <c r="C49" s="58"/>
      <c r="D49" s="58"/>
      <c r="E49" s="58"/>
      <c r="F49" s="58"/>
      <c r="G49" s="58"/>
      <c r="H49" s="58"/>
      <c r="I49" s="79" t="str">
        <f>_xlfn.IFNA(VLOOKUP(D49&amp;E49&amp;F49&amp;G49,加分表!$E:$F,2,0),"")</f>
        <v/>
      </c>
      <c r="J49" s="80" t="str">
        <f t="shared" si="0"/>
        <v/>
      </c>
    </row>
    <row r="50" s="30" customFormat="1" ht="36" customHeight="1" spans="1:10">
      <c r="A50" s="72"/>
      <c r="B50" s="73"/>
      <c r="C50" s="65"/>
      <c r="D50" s="65"/>
      <c r="E50" s="65"/>
      <c r="F50" s="65"/>
      <c r="G50" s="65"/>
      <c r="H50" s="65"/>
      <c r="I50" s="81" t="str">
        <f>_xlfn.IFNA(VLOOKUP(D50&amp;E50&amp;F50&amp;G50,加分表!$E:$F,2,0),"")</f>
        <v/>
      </c>
      <c r="J50" s="82" t="str">
        <f t="shared" si="0"/>
        <v/>
      </c>
    </row>
    <row r="51" s="30" customFormat="1" ht="36" customHeight="1" spans="2:10">
      <c r="B51" s="74"/>
      <c r="D51" s="75"/>
      <c r="E51" s="74"/>
      <c r="F51" s="74"/>
      <c r="G51" s="74"/>
      <c r="I51" s="83"/>
      <c r="J51" s="75"/>
    </row>
    <row r="52" s="30" customFormat="1" ht="36" customHeight="1" spans="2:10">
      <c r="B52" s="74"/>
      <c r="D52" s="75"/>
      <c r="E52" s="74"/>
      <c r="F52" s="74"/>
      <c r="G52" s="74"/>
      <c r="I52" s="83"/>
      <c r="J52" s="75"/>
    </row>
    <row r="53" s="30" customFormat="1" ht="36" customHeight="1" spans="2:10">
      <c r="B53" s="74"/>
      <c r="D53" s="75"/>
      <c r="E53" s="74"/>
      <c r="F53" s="74"/>
      <c r="G53" s="74"/>
      <c r="I53" s="83"/>
      <c r="J53" s="75"/>
    </row>
    <row r="54" s="30" customFormat="1" ht="36" customHeight="1" spans="2:10">
      <c r="B54" s="74"/>
      <c r="D54" s="75"/>
      <c r="E54" s="74"/>
      <c r="F54" s="74"/>
      <c r="G54" s="74"/>
      <c r="I54" s="83"/>
      <c r="J54" s="75"/>
    </row>
    <row r="55" s="30" customFormat="1" ht="36" customHeight="1" spans="2:10">
      <c r="B55" s="74"/>
      <c r="D55" s="75"/>
      <c r="E55" s="74"/>
      <c r="F55" s="74"/>
      <c r="G55" s="74"/>
      <c r="I55" s="83"/>
      <c r="J55" s="75"/>
    </row>
    <row r="56" s="30" customFormat="1" ht="36" customHeight="1" spans="2:10">
      <c r="B56" s="74"/>
      <c r="D56" s="75"/>
      <c r="E56" s="74"/>
      <c r="F56" s="74"/>
      <c r="G56" s="74"/>
      <c r="I56" s="83"/>
      <c r="J56" s="75"/>
    </row>
    <row r="57" s="30" customFormat="1" ht="36" customHeight="1" spans="2:10">
      <c r="B57" s="74"/>
      <c r="D57" s="75"/>
      <c r="E57" s="74"/>
      <c r="F57" s="74"/>
      <c r="G57" s="74"/>
      <c r="I57" s="83"/>
      <c r="J57" s="75"/>
    </row>
    <row r="58" s="30" customFormat="1" ht="36" customHeight="1" spans="4:10">
      <c r="D58" s="75"/>
      <c r="E58" s="74"/>
      <c r="F58" s="74"/>
      <c r="G58" s="74"/>
      <c r="I58" s="83"/>
      <c r="J58" s="75"/>
    </row>
    <row r="59" s="30" customFormat="1" ht="36" customHeight="1" spans="4:10">
      <c r="D59" s="75"/>
      <c r="E59" s="74"/>
      <c r="F59" s="74"/>
      <c r="G59" s="74"/>
      <c r="I59" s="83"/>
      <c r="J59" s="75"/>
    </row>
    <row r="60" s="30" customFormat="1" ht="36" customHeight="1" spans="4:10">
      <c r="D60" s="75"/>
      <c r="E60" s="74"/>
      <c r="F60" s="74"/>
      <c r="G60" s="74"/>
      <c r="I60" s="83"/>
      <c r="J60" s="75"/>
    </row>
    <row r="61" s="30" customFormat="1" ht="36" customHeight="1" spans="4:10">
      <c r="D61" s="75"/>
      <c r="E61" s="74"/>
      <c r="F61" s="74"/>
      <c r="G61" s="74"/>
      <c r="I61" s="83"/>
      <c r="J61" s="75"/>
    </row>
    <row r="62" s="30" customFormat="1" ht="36" customHeight="1" spans="4:10">
      <c r="D62" s="75"/>
      <c r="E62" s="74"/>
      <c r="F62" s="74"/>
      <c r="G62" s="74"/>
      <c r="I62" s="83"/>
      <c r="J62" s="75"/>
    </row>
    <row r="63" s="30" customFormat="1" ht="36" customHeight="1" spans="4:10">
      <c r="D63" s="75"/>
      <c r="E63" s="74"/>
      <c r="F63" s="74"/>
      <c r="G63" s="74"/>
      <c r="I63" s="83"/>
      <c r="J63" s="75"/>
    </row>
    <row r="64" s="30" customFormat="1" ht="36" customHeight="1" spans="4:10">
      <c r="D64" s="75"/>
      <c r="E64" s="74"/>
      <c r="F64" s="74"/>
      <c r="G64" s="74"/>
      <c r="I64" s="83"/>
      <c r="J64" s="75"/>
    </row>
    <row r="65" s="30" customFormat="1" ht="36" customHeight="1" spans="4:10">
      <c r="D65" s="75"/>
      <c r="E65" s="74"/>
      <c r="F65" s="74"/>
      <c r="G65" s="74"/>
      <c r="I65" s="83"/>
      <c r="J65" s="75"/>
    </row>
    <row r="66" s="30" customFormat="1" ht="36" customHeight="1" spans="4:10">
      <c r="D66" s="75"/>
      <c r="E66" s="74"/>
      <c r="F66" s="74"/>
      <c r="G66" s="74"/>
      <c r="I66" s="83"/>
      <c r="J66" s="75"/>
    </row>
    <row r="67" s="30" customFormat="1" ht="36" customHeight="1" spans="4:10">
      <c r="D67" s="75"/>
      <c r="E67" s="74"/>
      <c r="F67" s="74"/>
      <c r="G67" s="74"/>
      <c r="I67" s="83"/>
      <c r="J67" s="75"/>
    </row>
    <row r="68" s="30" customFormat="1" ht="36" customHeight="1" spans="4:10">
      <c r="D68" s="75"/>
      <c r="E68" s="74"/>
      <c r="F68" s="74"/>
      <c r="G68" s="74"/>
      <c r="I68" s="83"/>
      <c r="J68" s="75"/>
    </row>
    <row r="69" s="30" customFormat="1" ht="36" customHeight="1" spans="4:10">
      <c r="D69" s="75"/>
      <c r="E69" s="74"/>
      <c r="F69" s="74"/>
      <c r="G69" s="74"/>
      <c r="I69" s="83"/>
      <c r="J69" s="75"/>
    </row>
    <row r="70" s="30" customFormat="1" ht="36" customHeight="1" spans="4:10">
      <c r="D70" s="75"/>
      <c r="E70" s="74"/>
      <c r="F70" s="74"/>
      <c r="G70" s="74"/>
      <c r="I70" s="83"/>
      <c r="J70" s="75"/>
    </row>
    <row r="71" s="30" customFormat="1" ht="36" customHeight="1" spans="4:10">
      <c r="D71" s="75"/>
      <c r="E71" s="74"/>
      <c r="F71" s="74"/>
      <c r="G71" s="74"/>
      <c r="I71" s="83"/>
      <c r="J71" s="75"/>
    </row>
    <row r="72" s="30" customFormat="1" ht="36" customHeight="1" spans="4:10">
      <c r="D72" s="75"/>
      <c r="E72" s="74"/>
      <c r="F72" s="74"/>
      <c r="G72" s="74"/>
      <c r="I72" s="83"/>
      <c r="J72" s="75"/>
    </row>
    <row r="73" s="30" customFormat="1" ht="36" customHeight="1" spans="4:10">
      <c r="D73" s="75"/>
      <c r="E73" s="74"/>
      <c r="F73" s="74"/>
      <c r="G73" s="74"/>
      <c r="I73" s="83"/>
      <c r="J73" s="75"/>
    </row>
    <row r="74" s="30" customFormat="1" ht="36" customHeight="1" spans="4:10">
      <c r="D74" s="75"/>
      <c r="E74" s="74"/>
      <c r="F74" s="74"/>
      <c r="G74" s="74"/>
      <c r="I74" s="83"/>
      <c r="J74" s="75"/>
    </row>
    <row r="75" s="30" customFormat="1" ht="36" customHeight="1" spans="4:10">
      <c r="D75" s="75"/>
      <c r="E75" s="74"/>
      <c r="F75" s="74"/>
      <c r="G75" s="74"/>
      <c r="I75" s="83"/>
      <c r="J75" s="75"/>
    </row>
    <row r="76" s="30" customFormat="1" ht="36" customHeight="1" spans="4:10">
      <c r="D76" s="75"/>
      <c r="E76" s="74"/>
      <c r="F76" s="74"/>
      <c r="G76" s="74"/>
      <c r="I76" s="83"/>
      <c r="J76" s="75"/>
    </row>
    <row r="77" s="30" customFormat="1" ht="36" customHeight="1" spans="4:10">
      <c r="D77" s="75"/>
      <c r="E77" s="74"/>
      <c r="F77" s="74"/>
      <c r="G77" s="74"/>
      <c r="I77" s="83"/>
      <c r="J77" s="75"/>
    </row>
    <row r="78" s="30" customFormat="1" ht="36" customHeight="1" spans="4:10">
      <c r="D78" s="75"/>
      <c r="E78" s="74"/>
      <c r="F78" s="74"/>
      <c r="G78" s="74"/>
      <c r="I78" s="83"/>
      <c r="J78" s="75"/>
    </row>
    <row r="79" s="30" customFormat="1" ht="36" customHeight="1" spans="4:10">
      <c r="D79" s="75"/>
      <c r="E79" s="74"/>
      <c r="F79" s="74"/>
      <c r="G79" s="74"/>
      <c r="I79" s="83"/>
      <c r="J79" s="75"/>
    </row>
    <row r="80" s="30" customFormat="1" ht="36" customHeight="1" spans="4:10">
      <c r="D80" s="75"/>
      <c r="E80" s="74"/>
      <c r="F80" s="74"/>
      <c r="G80" s="74"/>
      <c r="I80" s="83"/>
      <c r="J80" s="75"/>
    </row>
    <row r="81" s="30" customFormat="1" ht="36" customHeight="1" spans="4:10">
      <c r="D81" s="75"/>
      <c r="E81" s="74"/>
      <c r="F81" s="74"/>
      <c r="G81" s="74"/>
      <c r="I81" s="83"/>
      <c r="J81" s="75"/>
    </row>
    <row r="82" s="30" customFormat="1" ht="36" customHeight="1" spans="4:10">
      <c r="D82" s="75"/>
      <c r="E82" s="74"/>
      <c r="F82" s="74"/>
      <c r="G82" s="74"/>
      <c r="I82" s="83"/>
      <c r="J82" s="75"/>
    </row>
    <row r="83" s="30" customFormat="1" ht="36" customHeight="1" spans="4:10">
      <c r="D83" s="75"/>
      <c r="E83" s="74"/>
      <c r="F83" s="74"/>
      <c r="G83" s="74"/>
      <c r="I83" s="83"/>
      <c r="J83" s="75"/>
    </row>
    <row r="84" s="30" customFormat="1" ht="36" customHeight="1" spans="4:10">
      <c r="D84" s="75"/>
      <c r="E84" s="74"/>
      <c r="F84" s="74"/>
      <c r="G84" s="74"/>
      <c r="I84" s="83"/>
      <c r="J84" s="75"/>
    </row>
    <row r="85" s="30" customFormat="1" ht="36" customHeight="1" spans="4:10">
      <c r="D85" s="75"/>
      <c r="E85" s="74"/>
      <c r="F85" s="74"/>
      <c r="G85" s="74"/>
      <c r="I85" s="83"/>
      <c r="J85" s="75"/>
    </row>
    <row r="86" s="30" customFormat="1" ht="36" customHeight="1" spans="4:10">
      <c r="D86" s="75"/>
      <c r="E86" s="74"/>
      <c r="F86" s="74"/>
      <c r="G86" s="74"/>
      <c r="I86" s="83"/>
      <c r="J86" s="75"/>
    </row>
    <row r="87" s="30" customFormat="1" ht="36" customHeight="1" spans="4:10">
      <c r="D87" s="75"/>
      <c r="E87" s="74"/>
      <c r="F87" s="74"/>
      <c r="G87" s="74"/>
      <c r="I87" s="83"/>
      <c r="J87" s="75"/>
    </row>
    <row r="88" s="30" customFormat="1" ht="36" customHeight="1" spans="4:10">
      <c r="D88" s="75"/>
      <c r="E88" s="74"/>
      <c r="F88" s="74"/>
      <c r="G88" s="74"/>
      <c r="I88" s="83"/>
      <c r="J88" s="75"/>
    </row>
    <row r="89" s="30" customFormat="1" ht="36" customHeight="1" spans="4:10">
      <c r="D89" s="75"/>
      <c r="E89" s="74"/>
      <c r="F89" s="74"/>
      <c r="G89" s="74"/>
      <c r="I89" s="83"/>
      <c r="J89" s="75"/>
    </row>
    <row r="90" s="30" customFormat="1" ht="36" customHeight="1" spans="4:10">
      <c r="D90" s="75"/>
      <c r="E90" s="74"/>
      <c r="F90" s="74"/>
      <c r="G90" s="74"/>
      <c r="I90" s="83"/>
      <c r="J90" s="75"/>
    </row>
    <row r="91" s="30" customFormat="1" ht="36" customHeight="1" spans="4:10">
      <c r="D91" s="75"/>
      <c r="E91" s="74"/>
      <c r="F91" s="74"/>
      <c r="G91" s="74"/>
      <c r="I91" s="83"/>
      <c r="J91" s="75"/>
    </row>
    <row r="92" s="30" customFormat="1" ht="36" customHeight="1" spans="4:10">
      <c r="D92" s="75"/>
      <c r="E92" s="74"/>
      <c r="F92" s="74"/>
      <c r="G92" s="74"/>
      <c r="I92" s="83"/>
      <c r="J92" s="75"/>
    </row>
    <row r="93" s="30" customFormat="1" ht="36" customHeight="1" spans="4:10">
      <c r="D93" s="75"/>
      <c r="E93" s="74"/>
      <c r="F93" s="74"/>
      <c r="G93" s="74"/>
      <c r="I93" s="83"/>
      <c r="J93" s="75"/>
    </row>
    <row r="94" s="30" customFormat="1" ht="15.75" spans="4:10">
      <c r="D94" s="74"/>
      <c r="E94" s="74"/>
      <c r="F94" s="74"/>
      <c r="G94" s="74"/>
      <c r="J94" s="75"/>
    </row>
    <row r="95" s="30" customFormat="1" ht="15.75" spans="4:10">
      <c r="D95" s="74"/>
      <c r="E95" s="74"/>
      <c r="F95" s="74"/>
      <c r="G95" s="74"/>
      <c r="J95" s="75"/>
    </row>
    <row r="96" s="30" customFormat="1" ht="15.75" spans="4:10">
      <c r="D96" s="74"/>
      <c r="E96" s="74"/>
      <c r="F96" s="74"/>
      <c r="G96" s="74"/>
      <c r="J96" s="75"/>
    </row>
    <row r="97" s="30" customFormat="1" ht="15.75" spans="4:10">
      <c r="D97" s="74"/>
      <c r="E97" s="74"/>
      <c r="F97" s="74"/>
      <c r="G97" s="74"/>
      <c r="J97" s="75"/>
    </row>
    <row r="98" s="30" customFormat="1" ht="15.75" spans="4:10">
      <c r="D98" s="74"/>
      <c r="E98" s="74"/>
      <c r="F98" s="74"/>
      <c r="G98" s="74"/>
      <c r="J98" s="75"/>
    </row>
    <row r="99" s="30" customFormat="1" ht="15.75" spans="4:10">
      <c r="D99" s="74"/>
      <c r="E99" s="74"/>
      <c r="F99" s="74"/>
      <c r="G99" s="74"/>
      <c r="J99" s="75"/>
    </row>
    <row r="100" s="30" customFormat="1" ht="15.75" spans="4:10">
      <c r="D100" s="74"/>
      <c r="E100" s="74"/>
      <c r="F100" s="74"/>
      <c r="G100" s="74"/>
      <c r="J100" s="75"/>
    </row>
    <row r="101" s="30" customFormat="1" ht="15.75" spans="4:10">
      <c r="D101" s="74"/>
      <c r="E101" s="74"/>
      <c r="F101" s="74"/>
      <c r="G101" s="74"/>
      <c r="J101" s="75"/>
    </row>
    <row r="102" s="30" customFormat="1" ht="15.75" spans="4:10">
      <c r="D102" s="74"/>
      <c r="E102" s="74"/>
      <c r="F102" s="74"/>
      <c r="G102" s="74"/>
      <c r="J102" s="75"/>
    </row>
    <row r="103" s="30" customFormat="1" ht="15.75" spans="4:10">
      <c r="D103" s="74"/>
      <c r="E103" s="74"/>
      <c r="F103" s="74"/>
      <c r="G103" s="74"/>
      <c r="J103" s="75"/>
    </row>
    <row r="104" s="30" customFormat="1" ht="15.75" spans="4:10">
      <c r="D104" s="74"/>
      <c r="E104" s="74"/>
      <c r="F104" s="74"/>
      <c r="G104" s="74"/>
      <c r="J104" s="75"/>
    </row>
    <row r="105" s="30" customFormat="1" ht="15.75" spans="4:10">
      <c r="D105" s="74"/>
      <c r="E105" s="74"/>
      <c r="F105" s="74"/>
      <c r="G105" s="74"/>
      <c r="J105" s="75"/>
    </row>
    <row r="106" s="30" customFormat="1" ht="15.75" spans="4:10">
      <c r="D106" s="74"/>
      <c r="E106" s="74"/>
      <c r="F106" s="74"/>
      <c r="G106" s="74"/>
      <c r="J106" s="75"/>
    </row>
    <row r="107" s="30" customFormat="1" ht="15.75" spans="4:10">
      <c r="D107" s="74"/>
      <c r="E107" s="74"/>
      <c r="F107" s="74"/>
      <c r="G107" s="74"/>
      <c r="J107" s="75"/>
    </row>
    <row r="108" s="30" customFormat="1" ht="15.75" spans="4:10">
      <c r="D108" s="74"/>
      <c r="E108" s="74"/>
      <c r="F108" s="74"/>
      <c r="G108" s="74"/>
      <c r="J108" s="75"/>
    </row>
    <row r="109" s="30" customFormat="1" ht="15.75" spans="4:10">
      <c r="D109" s="74"/>
      <c r="E109" s="74"/>
      <c r="F109" s="74"/>
      <c r="G109" s="74"/>
      <c r="J109" s="75"/>
    </row>
    <row r="110" s="30" customFormat="1" ht="15.75" spans="4:10">
      <c r="D110" s="74"/>
      <c r="E110" s="74"/>
      <c r="F110" s="74"/>
      <c r="G110" s="74"/>
      <c r="J110" s="75"/>
    </row>
    <row r="111" s="30" customFormat="1" ht="15.75" spans="4:10">
      <c r="D111" s="74"/>
      <c r="E111" s="74"/>
      <c r="F111" s="74"/>
      <c r="G111" s="74"/>
      <c r="J111" s="75"/>
    </row>
    <row r="112" s="30" customFormat="1" ht="15.75" spans="4:10">
      <c r="D112" s="74"/>
      <c r="E112" s="74"/>
      <c r="F112" s="74"/>
      <c r="G112" s="74"/>
      <c r="J112" s="75"/>
    </row>
    <row r="113" s="30" customFormat="1" ht="15.75" spans="4:10">
      <c r="D113" s="74"/>
      <c r="E113" s="74"/>
      <c r="F113" s="74"/>
      <c r="G113" s="74"/>
      <c r="J113" s="75"/>
    </row>
    <row r="114" s="30" customFormat="1" ht="15.75" spans="4:10">
      <c r="D114" s="74"/>
      <c r="E114" s="74"/>
      <c r="F114" s="74"/>
      <c r="G114" s="74"/>
      <c r="J114" s="75"/>
    </row>
    <row r="115" s="30" customFormat="1" ht="15.75" spans="4:10">
      <c r="D115" s="74"/>
      <c r="E115" s="74"/>
      <c r="F115" s="74"/>
      <c r="G115" s="74"/>
      <c r="J115" s="75"/>
    </row>
    <row r="116" s="30" customFormat="1" ht="15.75" spans="4:10">
      <c r="D116" s="74"/>
      <c r="E116" s="74"/>
      <c r="F116" s="74"/>
      <c r="G116" s="74"/>
      <c r="J116" s="75"/>
    </row>
    <row r="117" s="30" customFormat="1" ht="15.75" spans="4:10">
      <c r="D117" s="74"/>
      <c r="E117" s="74"/>
      <c r="F117" s="74"/>
      <c r="G117" s="74"/>
      <c r="J117" s="75"/>
    </row>
    <row r="118" s="30" customFormat="1" ht="15.75" spans="4:10">
      <c r="D118" s="74"/>
      <c r="E118" s="74"/>
      <c r="F118" s="74"/>
      <c r="G118" s="74"/>
      <c r="J118" s="75"/>
    </row>
    <row r="119" s="30" customFormat="1" ht="15.75" spans="4:10">
      <c r="D119" s="74"/>
      <c r="E119" s="74"/>
      <c r="F119" s="74"/>
      <c r="G119" s="74"/>
      <c r="J119" s="75"/>
    </row>
    <row r="120" s="30" customFormat="1" ht="15.75" spans="4:10">
      <c r="D120" s="74"/>
      <c r="E120" s="74"/>
      <c r="F120" s="74"/>
      <c r="G120" s="74"/>
      <c r="J120" s="75"/>
    </row>
  </sheetData>
  <sheetProtection algorithmName="SHA-512" hashValue="QwZzQHc2LTzixE0/uiGU8LIwpjoeyZ1tR3jTdfxtKTl7EYa+lDV596khq9MKiKM+zgwH21Byzge475jWLG0+0Q==" saltValue="MMKvFsxlYpgHdG426d/JvQ==" spinCount="100000" sheet="1" formatRows="0" objects="1" scenarios="1"/>
  <protectedRanges>
    <protectedRange sqref="B26:H50" name="自由填写区"/>
    <protectedRange sqref="C7:C25 B22:B25 F15:H25 E7:H10 G11:H14" name="限制数量区"/>
    <protectedRange sqref="B2" name="学号"/>
    <protectedRange algorithmName="SHA-512" hashValue="NpRO/cLuekAPFd40bh3c7K6hp+b5oX7GBjAPHZ+dJnplScaYqgVdd8OP2rde2G2NC9xl8dtEsScNz/cXevqXHg==" saltValue="lpRIaakrRBF8DBNCnV0jXQ==" spinCount="100000" sqref="I7:I50" name="分数区"/>
    <protectedRange algorithmName="SHA-512" hashValue="irbXyJQYGqm7hF8aVrTSz/nnGbLs2HvvdCajVQ6jG1DLqFuZAkguaZJUz0Hv+Eq1yc1esnCJRZfYo/RPIfpm3g==" saltValue="Pwo9zZg8RbGK7mKsZI434Q==" spinCount="100000" sqref="B1:C1" name="年份"/>
    <protectedRange sqref="C7:C15 C9:C10 C12:C15" name="限制数量区_1"/>
    <protectedRange sqref="C18" name="限制数量区_2"/>
    <protectedRange sqref="C20" name="限制数量区_3"/>
    <protectedRange sqref="C24" name="限制数量区_4"/>
    <protectedRange sqref="C27:C34 C34" name="自由填写区_1"/>
    <protectedRange sqref="C26:C33 C33" name="自由填写区_2"/>
  </protectedRanges>
  <mergeCells count="7">
    <mergeCell ref="B1:C1"/>
    <mergeCell ref="D1:J1"/>
    <mergeCell ref="H2:I2"/>
    <mergeCell ref="H3:I3"/>
    <mergeCell ref="H4:I4"/>
    <mergeCell ref="A7:A25"/>
    <mergeCell ref="A26:A50"/>
  </mergeCells>
  <dataValidations count="6">
    <dataValidation type="textLength" operator="equal" allowBlank="1" showInputMessage="1" showErrorMessage="1" sqref="B2">
      <formula1>9</formula1>
    </dataValidation>
    <dataValidation allowBlank="1" showInputMessage="1" showErrorMessage="1" sqref="F2"/>
    <dataValidation type="list" allowBlank="1" showInputMessage="1" showErrorMessage="1" sqref="E5 E7:E10 E26:E1048576 F7:G261">
      <formula1>INDIRECT(D5)</formula1>
    </dataValidation>
    <dataValidation type="list" allowBlank="1" showInputMessage="1" showErrorMessage="1" sqref="B26:B50">
      <formula1>班级!$B$1:$B$3</formula1>
    </dataValidation>
    <dataValidation type="list" allowBlank="1" showInputMessage="1" showErrorMessage="1" sqref="D7:D1048576">
      <formula1>班级!$A$1:$A$6</formula1>
    </dataValidation>
    <dataValidation type="list" allowBlank="1" showInputMessage="1" showErrorMessage="1" sqref="H7:H50">
      <formula1>班级!$C$1:$C$6</formula1>
    </dataValidation>
  </dataValidations>
  <pageMargins left="0.236220472440945" right="0.236220472440945" top="0.748031496062992" bottom="0.748031496062992" header="0.31496062992126" footer="0.31496062992126"/>
  <pageSetup paperSize="9" scale="88"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1"/>
  <sheetViews>
    <sheetView workbookViewId="0">
      <selection activeCell="C5" sqref="C5:C6"/>
    </sheetView>
  </sheetViews>
  <sheetFormatPr defaultColWidth="9" defaultRowHeight="14.25" outlineLevelCol="4"/>
  <cols>
    <col min="1" max="1" width="13" customWidth="1"/>
    <col min="2" max="2" width="12.75" customWidth="1"/>
    <col min="3" max="3" width="18.75" customWidth="1"/>
    <col min="5" max="5" width="15.125" customWidth="1"/>
  </cols>
  <sheetData>
    <row r="1" spans="1:5">
      <c r="A1" t="s">
        <v>59</v>
      </c>
      <c r="B1" t="str">
        <f>个人材料清单!$B$1&amp;"-1"</f>
        <v>2023-2024-1</v>
      </c>
      <c r="C1" t="s">
        <v>82</v>
      </c>
      <c r="E1" t="s">
        <v>83</v>
      </c>
    </row>
    <row r="2" spans="1:5">
      <c r="A2" t="s">
        <v>9</v>
      </c>
      <c r="B2" t="str">
        <f>个人材料清单!$B$1&amp;"-2"</f>
        <v>2023-2024-2</v>
      </c>
      <c r="C2" t="s">
        <v>84</v>
      </c>
      <c r="E2" t="s">
        <v>85</v>
      </c>
    </row>
    <row r="3" spans="1:5">
      <c r="A3" t="s">
        <v>10</v>
      </c>
      <c r="B3" t="str">
        <f>个人材料清单!$B$1&amp;"学年"</f>
        <v>2023-2024学年</v>
      </c>
      <c r="C3" t="s">
        <v>86</v>
      </c>
      <c r="E3" t="s">
        <v>87</v>
      </c>
    </row>
    <row r="4" spans="1:5">
      <c r="A4" t="s">
        <v>11</v>
      </c>
      <c r="C4" t="s">
        <v>88</v>
      </c>
      <c r="E4" t="s">
        <v>89</v>
      </c>
    </row>
    <row r="5" spans="1:5">
      <c r="A5" t="s">
        <v>12</v>
      </c>
      <c r="C5" t="s">
        <v>90</v>
      </c>
      <c r="E5" t="s">
        <v>91</v>
      </c>
    </row>
    <row r="6" spans="1:5">
      <c r="A6" t="s">
        <v>92</v>
      </c>
      <c r="C6" t="s">
        <v>93</v>
      </c>
      <c r="E6" t="s">
        <v>94</v>
      </c>
    </row>
    <row r="7" spans="5:5">
      <c r="E7" t="s">
        <v>95</v>
      </c>
    </row>
    <row r="8" spans="5:5">
      <c r="E8" t="s">
        <v>96</v>
      </c>
    </row>
    <row r="9" spans="5:5">
      <c r="E9" t="s">
        <v>97</v>
      </c>
    </row>
    <row r="10" spans="5:5">
      <c r="E10" t="s">
        <v>98</v>
      </c>
    </row>
    <row r="11" spans="5:5">
      <c r="E11" t="s">
        <v>99</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0"/>
  <sheetViews>
    <sheetView zoomScale="90" zoomScaleNormal="90" workbookViewId="0">
      <selection activeCell="E4" sqref="E4"/>
    </sheetView>
  </sheetViews>
  <sheetFormatPr defaultColWidth="15.625" defaultRowHeight="14.25"/>
  <cols>
    <col min="1" max="1" width="15.625" style="29"/>
    <col min="2" max="2" width="19.25" style="29" customWidth="1"/>
    <col min="3" max="4" width="15.625" style="13"/>
    <col min="5" max="5" width="27.625" style="13" customWidth="1"/>
    <col min="6" max="16384" width="15.625" style="13"/>
  </cols>
  <sheetData>
    <row r="1" ht="57" spans="1:23">
      <c r="A1" s="13" t="s">
        <v>59</v>
      </c>
      <c r="B1" s="13" t="s">
        <v>8</v>
      </c>
      <c r="D1" s="29" t="s">
        <v>60</v>
      </c>
      <c r="E1" s="29" t="s">
        <v>100</v>
      </c>
      <c r="F1" s="29" t="s">
        <v>101</v>
      </c>
      <c r="G1" s="29" t="s">
        <v>64</v>
      </c>
      <c r="H1" s="29" t="s">
        <v>102</v>
      </c>
      <c r="I1" s="29" t="s">
        <v>103</v>
      </c>
      <c r="J1" s="29" t="s">
        <v>104</v>
      </c>
      <c r="K1" s="29" t="s">
        <v>105</v>
      </c>
      <c r="L1" s="29" t="s">
        <v>30</v>
      </c>
      <c r="M1" s="29" t="s">
        <v>106</v>
      </c>
      <c r="N1" s="29" t="s">
        <v>26</v>
      </c>
      <c r="O1" s="29" t="s">
        <v>107</v>
      </c>
      <c r="P1" s="29" t="s">
        <v>108</v>
      </c>
      <c r="R1" s="13" t="s">
        <v>27</v>
      </c>
      <c r="S1" s="13" t="s">
        <v>109</v>
      </c>
      <c r="U1" s="1" t="s">
        <v>110</v>
      </c>
      <c r="V1" s="1" t="s">
        <v>111</v>
      </c>
      <c r="W1" s="1" t="s">
        <v>112</v>
      </c>
    </row>
    <row r="2" ht="28.5" customHeight="1" spans="1:23">
      <c r="A2" s="29" t="s">
        <v>60</v>
      </c>
      <c r="B2" s="29" t="s">
        <v>102</v>
      </c>
      <c r="C2" s="29"/>
      <c r="D2" s="1" t="s">
        <v>61</v>
      </c>
      <c r="E2" s="1" t="s">
        <v>110</v>
      </c>
      <c r="F2" s="1" t="s">
        <v>113</v>
      </c>
      <c r="H2" s="13" t="s">
        <v>27</v>
      </c>
      <c r="I2" s="13" t="s">
        <v>27</v>
      </c>
      <c r="J2" s="13" t="s">
        <v>27</v>
      </c>
      <c r="K2" s="13" t="s">
        <v>27</v>
      </c>
      <c r="L2" s="13" t="s">
        <v>27</v>
      </c>
      <c r="M2" s="13" t="s">
        <v>27</v>
      </c>
      <c r="N2" s="13" t="s">
        <v>27</v>
      </c>
      <c r="O2" s="13" t="s">
        <v>27</v>
      </c>
      <c r="P2" s="13" t="s">
        <v>27</v>
      </c>
      <c r="R2" s="13" t="s">
        <v>28</v>
      </c>
      <c r="S2" s="13" t="s">
        <v>28</v>
      </c>
      <c r="U2" s="13" t="s">
        <v>113</v>
      </c>
      <c r="V2" s="13" t="s">
        <v>113</v>
      </c>
      <c r="W2" s="13" t="s">
        <v>113</v>
      </c>
    </row>
    <row r="3" ht="28.5" spans="1:23">
      <c r="A3" s="29" t="s">
        <v>100</v>
      </c>
      <c r="B3" s="29" t="s">
        <v>103</v>
      </c>
      <c r="C3" s="29"/>
      <c r="D3" s="1" t="s">
        <v>114</v>
      </c>
      <c r="E3" s="1" t="s">
        <v>111</v>
      </c>
      <c r="F3" s="1" t="s">
        <v>70</v>
      </c>
      <c r="H3" s="13" t="s">
        <v>109</v>
      </c>
      <c r="I3" s="13" t="s">
        <v>109</v>
      </c>
      <c r="J3" s="13" t="s">
        <v>109</v>
      </c>
      <c r="K3" s="13" t="s">
        <v>109</v>
      </c>
      <c r="L3" s="13" t="s">
        <v>109</v>
      </c>
      <c r="M3" s="13" t="s">
        <v>109</v>
      </c>
      <c r="N3" s="13" t="s">
        <v>109</v>
      </c>
      <c r="O3" s="13" t="s">
        <v>109</v>
      </c>
      <c r="P3" s="13" t="s">
        <v>109</v>
      </c>
      <c r="R3" s="13" t="s">
        <v>115</v>
      </c>
      <c r="S3" s="13" t="s">
        <v>115</v>
      </c>
      <c r="U3" s="13" t="s">
        <v>70</v>
      </c>
      <c r="V3" s="13" t="s">
        <v>70</v>
      </c>
      <c r="W3" s="13" t="s">
        <v>70</v>
      </c>
    </row>
    <row r="4" spans="1:23">
      <c r="A4" s="29" t="s">
        <v>101</v>
      </c>
      <c r="B4" s="29" t="s">
        <v>104</v>
      </c>
      <c r="C4" s="29"/>
      <c r="E4" s="1" t="s">
        <v>112</v>
      </c>
      <c r="F4" s="1" t="s">
        <v>116</v>
      </c>
      <c r="R4" s="13" t="s">
        <v>117</v>
      </c>
      <c r="S4" s="13" t="s">
        <v>117</v>
      </c>
      <c r="U4" s="13" t="s">
        <v>116</v>
      </c>
      <c r="V4" s="13" t="s">
        <v>116</v>
      </c>
      <c r="W4" s="13" t="s">
        <v>116</v>
      </c>
    </row>
    <row r="5" spans="1:5">
      <c r="A5" s="29" t="s">
        <v>64</v>
      </c>
      <c r="B5" s="29" t="s">
        <v>105</v>
      </c>
      <c r="C5" s="29"/>
      <c r="E5" s="1"/>
    </row>
    <row r="6" spans="2:5">
      <c r="B6" s="29" t="s">
        <v>30</v>
      </c>
      <c r="C6" s="29"/>
      <c r="E6" s="1"/>
    </row>
    <row r="7" spans="2:5">
      <c r="B7" s="29" t="s">
        <v>106</v>
      </c>
      <c r="C7" s="29"/>
      <c r="E7" s="1"/>
    </row>
    <row r="8" ht="57" spans="2:5">
      <c r="B8" s="29" t="s">
        <v>26</v>
      </c>
      <c r="C8" s="29"/>
      <c r="E8" s="1"/>
    </row>
    <row r="9" ht="28.5" spans="2:5">
      <c r="B9" s="29" t="s">
        <v>107</v>
      </c>
      <c r="C9" s="29"/>
      <c r="E9" s="1"/>
    </row>
    <row r="10" spans="2:5">
      <c r="B10" s="29" t="s">
        <v>108</v>
      </c>
      <c r="C10" s="29"/>
      <c r="E10" s="1"/>
    </row>
  </sheetData>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7"/>
  <sheetViews>
    <sheetView workbookViewId="0">
      <selection activeCell="H10" sqref="H10"/>
    </sheetView>
  </sheetViews>
  <sheetFormatPr defaultColWidth="9" defaultRowHeight="14.25" outlineLevelRow="6"/>
  <cols>
    <col min="1" max="1" width="9.75" style="17" customWidth="1"/>
    <col min="2" max="2" width="12.375" style="17" customWidth="1"/>
    <col min="3" max="5" width="14.125" style="17" customWidth="1"/>
    <col min="6" max="6" width="27.5" style="17" customWidth="1"/>
    <col min="7" max="7" width="10.25" style="17" customWidth="1"/>
    <col min="8" max="8" width="9" style="17"/>
    <col min="9" max="20" width="7.75" style="17" customWidth="1"/>
    <col min="21" max="22" width="9.75" style="17" customWidth="1"/>
    <col min="23" max="24" width="7.75" style="17" customWidth="1"/>
    <col min="25" max="16384" width="9" style="17"/>
  </cols>
  <sheetData>
    <row r="1" ht="85.5" spans="1:24">
      <c r="A1" s="17" t="s">
        <v>9</v>
      </c>
      <c r="C1" s="26" t="s">
        <v>69</v>
      </c>
      <c r="D1" s="26" t="s">
        <v>118</v>
      </c>
      <c r="E1" s="17" t="s">
        <v>49</v>
      </c>
      <c r="F1" s="17" t="s">
        <v>51</v>
      </c>
      <c r="G1" s="17" t="s">
        <v>53</v>
      </c>
      <c r="I1" s="17" t="s">
        <v>119</v>
      </c>
      <c r="J1" s="17" t="s">
        <v>70</v>
      </c>
      <c r="K1" s="17" t="s">
        <v>116</v>
      </c>
      <c r="L1" s="17" t="s">
        <v>120</v>
      </c>
      <c r="M1" s="17" t="s">
        <v>50</v>
      </c>
      <c r="N1" s="17" t="s">
        <v>121</v>
      </c>
      <c r="O1" s="17" t="s">
        <v>122</v>
      </c>
      <c r="P1" s="17" t="s">
        <v>123</v>
      </c>
      <c r="Q1" s="17" t="s">
        <v>124</v>
      </c>
      <c r="R1" s="17" t="s">
        <v>125</v>
      </c>
      <c r="S1" s="17" t="s">
        <v>126</v>
      </c>
      <c r="T1" s="17" t="s">
        <v>127</v>
      </c>
      <c r="U1" s="17" t="s">
        <v>128</v>
      </c>
      <c r="V1" s="17" t="s">
        <v>129</v>
      </c>
      <c r="W1" s="27" t="s">
        <v>130</v>
      </c>
      <c r="X1" s="28" t="s">
        <v>54</v>
      </c>
    </row>
    <row r="2" ht="28.5" spans="1:24">
      <c r="A2" s="26" t="s">
        <v>69</v>
      </c>
      <c r="C2" s="17" t="s">
        <v>119</v>
      </c>
      <c r="D2" s="17" t="s">
        <v>119</v>
      </c>
      <c r="E2" s="17" t="s">
        <v>50</v>
      </c>
      <c r="F2" s="17" t="s">
        <v>126</v>
      </c>
      <c r="G2" s="27" t="s">
        <v>130</v>
      </c>
      <c r="I2" s="17" t="s">
        <v>71</v>
      </c>
      <c r="J2" s="17" t="s">
        <v>71</v>
      </c>
      <c r="K2" s="17" t="s">
        <v>71</v>
      </c>
      <c r="L2" s="17" t="s">
        <v>71</v>
      </c>
      <c r="M2" s="17" t="s">
        <v>28</v>
      </c>
      <c r="N2" s="17" t="s">
        <v>28</v>
      </c>
      <c r="O2" s="17" t="s">
        <v>28</v>
      </c>
      <c r="P2" s="17" t="s">
        <v>28</v>
      </c>
      <c r="Q2" s="17" t="s">
        <v>28</v>
      </c>
      <c r="R2" s="17" t="s">
        <v>28</v>
      </c>
      <c r="S2" s="17" t="s">
        <v>131</v>
      </c>
      <c r="T2" s="17" t="s">
        <v>131</v>
      </c>
      <c r="U2" s="17" t="s">
        <v>131</v>
      </c>
      <c r="V2" s="17" t="s">
        <v>131</v>
      </c>
      <c r="W2" s="17" t="s">
        <v>132</v>
      </c>
      <c r="X2" s="17" t="s">
        <v>132</v>
      </c>
    </row>
    <row r="3" ht="28.5" spans="1:24">
      <c r="A3" s="26" t="s">
        <v>118</v>
      </c>
      <c r="C3" s="17" t="s">
        <v>70</v>
      </c>
      <c r="D3" s="17" t="s">
        <v>70</v>
      </c>
      <c r="E3" s="17" t="s">
        <v>121</v>
      </c>
      <c r="F3" s="17" t="s">
        <v>127</v>
      </c>
      <c r="G3" s="28" t="s">
        <v>54</v>
      </c>
      <c r="I3" s="17" t="s">
        <v>133</v>
      </c>
      <c r="J3" s="17" t="s">
        <v>133</v>
      </c>
      <c r="K3" s="17" t="s">
        <v>133</v>
      </c>
      <c r="L3" s="17" t="s">
        <v>133</v>
      </c>
      <c r="M3" s="17" t="s">
        <v>134</v>
      </c>
      <c r="N3" s="17" t="s">
        <v>134</v>
      </c>
      <c r="O3" s="17" t="s">
        <v>134</v>
      </c>
      <c r="P3" s="17" t="s">
        <v>134</v>
      </c>
      <c r="Q3" s="17" t="s">
        <v>134</v>
      </c>
      <c r="R3" s="17" t="s">
        <v>134</v>
      </c>
      <c r="S3" s="17" t="s">
        <v>135</v>
      </c>
      <c r="T3" s="17" t="s">
        <v>135</v>
      </c>
      <c r="U3" s="17" t="s">
        <v>135</v>
      </c>
      <c r="V3" s="17" t="s">
        <v>135</v>
      </c>
      <c r="W3" s="17" t="s">
        <v>55</v>
      </c>
      <c r="X3" s="17" t="s">
        <v>55</v>
      </c>
    </row>
    <row r="4" ht="28.5" spans="1:22">
      <c r="A4" s="17" t="s">
        <v>49</v>
      </c>
      <c r="C4" s="17" t="s">
        <v>116</v>
      </c>
      <c r="D4" s="17" t="s">
        <v>116</v>
      </c>
      <c r="E4" s="17" t="s">
        <v>122</v>
      </c>
      <c r="F4" s="17" t="s">
        <v>128</v>
      </c>
      <c r="I4" s="17" t="s">
        <v>136</v>
      </c>
      <c r="J4" s="17" t="s">
        <v>136</v>
      </c>
      <c r="K4" s="17" t="s">
        <v>136</v>
      </c>
      <c r="L4" s="17" t="s">
        <v>136</v>
      </c>
      <c r="M4" s="17" t="s">
        <v>115</v>
      </c>
      <c r="N4" s="17" t="s">
        <v>115</v>
      </c>
      <c r="O4" s="17" t="s">
        <v>115</v>
      </c>
      <c r="P4" s="17" t="s">
        <v>115</v>
      </c>
      <c r="Q4" s="17" t="s">
        <v>115</v>
      </c>
      <c r="R4" s="17" t="s">
        <v>115</v>
      </c>
      <c r="S4" s="17" t="s">
        <v>137</v>
      </c>
      <c r="T4" s="17" t="s">
        <v>137</v>
      </c>
      <c r="U4" s="17" t="s">
        <v>137</v>
      </c>
      <c r="V4" s="17" t="s">
        <v>137</v>
      </c>
    </row>
    <row r="5" spans="1:6">
      <c r="A5" s="17" t="s">
        <v>51</v>
      </c>
      <c r="C5" s="17" t="s">
        <v>120</v>
      </c>
      <c r="D5" s="17" t="s">
        <v>120</v>
      </c>
      <c r="E5" s="17" t="s">
        <v>123</v>
      </c>
      <c r="F5" s="17" t="s">
        <v>129</v>
      </c>
    </row>
    <row r="6" spans="1:5">
      <c r="A6" s="17" t="s">
        <v>53</v>
      </c>
      <c r="E6" s="17" t="s">
        <v>124</v>
      </c>
    </row>
    <row r="7" spans="5:5">
      <c r="E7" s="17" t="s">
        <v>125</v>
      </c>
    </row>
  </sheetData>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6"/>
  <sheetViews>
    <sheetView workbookViewId="0">
      <selection activeCell="A1" sqref="A1:A2"/>
    </sheetView>
  </sheetViews>
  <sheetFormatPr defaultColWidth="9" defaultRowHeight="14.25" outlineLevelRow="5"/>
  <cols>
    <col min="1" max="1" width="26.375" style="13" customWidth="1"/>
    <col min="2" max="2" width="9" style="13"/>
    <col min="3" max="3" width="26.375" style="13" customWidth="1"/>
    <col min="4" max="4" width="29.5" style="13" customWidth="1"/>
    <col min="5" max="5" width="29.875" style="13" customWidth="1"/>
    <col min="6" max="6" width="9" style="13"/>
    <col min="7" max="8" width="19.125" style="13" customWidth="1"/>
    <col min="9" max="16384" width="9" style="13"/>
  </cols>
  <sheetData>
    <row r="1" ht="54" spans="1:13">
      <c r="A1" s="13" t="s">
        <v>10</v>
      </c>
      <c r="C1" s="25" t="s">
        <v>32</v>
      </c>
      <c r="D1" s="25" t="s">
        <v>73</v>
      </c>
      <c r="E1" s="25" t="s">
        <v>41</v>
      </c>
      <c r="G1" s="25" t="s">
        <v>33</v>
      </c>
      <c r="H1" s="25" t="s">
        <v>37</v>
      </c>
      <c r="I1" s="25" t="s">
        <v>42</v>
      </c>
      <c r="J1" s="25" t="s">
        <v>138</v>
      </c>
      <c r="K1" s="25" t="s">
        <v>139</v>
      </c>
      <c r="L1" s="25" t="s">
        <v>140</v>
      </c>
      <c r="M1" s="25" t="s">
        <v>141</v>
      </c>
    </row>
    <row r="2" ht="42.75" spans="1:13">
      <c r="A2" s="25" t="s">
        <v>73</v>
      </c>
      <c r="C2" s="25" t="s">
        <v>33</v>
      </c>
      <c r="D2" s="25" t="s">
        <v>142</v>
      </c>
      <c r="E2" s="25" t="s">
        <v>42</v>
      </c>
      <c r="G2" s="13" t="s">
        <v>34</v>
      </c>
      <c r="H2" s="13" t="s">
        <v>38</v>
      </c>
      <c r="I2" s="13" t="s">
        <v>43</v>
      </c>
      <c r="J2" s="13" t="s">
        <v>43</v>
      </c>
      <c r="K2" s="13" t="s">
        <v>43</v>
      </c>
      <c r="L2" s="13" t="s">
        <v>43</v>
      </c>
      <c r="M2" s="13" t="s">
        <v>43</v>
      </c>
    </row>
    <row r="3" ht="42.75" spans="1:13">
      <c r="A3" s="25" t="s">
        <v>32</v>
      </c>
      <c r="C3" s="25" t="s">
        <v>37</v>
      </c>
      <c r="D3" s="25" t="s">
        <v>74</v>
      </c>
      <c r="E3" s="25" t="s">
        <v>138</v>
      </c>
      <c r="G3" s="13" t="s">
        <v>143</v>
      </c>
      <c r="H3" s="13" t="s">
        <v>144</v>
      </c>
      <c r="I3" s="13" t="s">
        <v>145</v>
      </c>
      <c r="J3" s="13" t="s">
        <v>145</v>
      </c>
      <c r="K3" s="13" t="s">
        <v>145</v>
      </c>
      <c r="L3" s="13" t="s">
        <v>145</v>
      </c>
      <c r="M3" s="13" t="s">
        <v>145</v>
      </c>
    </row>
    <row r="4" ht="42.75" spans="1:13">
      <c r="A4" s="25" t="s">
        <v>41</v>
      </c>
      <c r="D4" s="25" t="s">
        <v>146</v>
      </c>
      <c r="E4" s="25" t="s">
        <v>139</v>
      </c>
      <c r="G4" s="13" t="s">
        <v>147</v>
      </c>
      <c r="I4" s="13" t="s">
        <v>148</v>
      </c>
      <c r="J4" s="13" t="s">
        <v>148</v>
      </c>
      <c r="K4" s="13" t="s">
        <v>148</v>
      </c>
      <c r="L4" s="13" t="s">
        <v>148</v>
      </c>
      <c r="M4" s="13" t="s">
        <v>148</v>
      </c>
    </row>
    <row r="5" spans="5:13">
      <c r="E5" s="25" t="s">
        <v>140</v>
      </c>
      <c r="I5" s="13" t="s">
        <v>149</v>
      </c>
      <c r="J5" s="13" t="s">
        <v>149</v>
      </c>
      <c r="K5" s="13" t="s">
        <v>149</v>
      </c>
      <c r="L5" s="13" t="s">
        <v>149</v>
      </c>
      <c r="M5" s="13" t="s">
        <v>149</v>
      </c>
    </row>
    <row r="6" spans="5:5">
      <c r="E6" s="25" t="s">
        <v>141</v>
      </c>
    </row>
  </sheetData>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workbookViewId="0">
      <selection activeCell="G11" sqref="G11"/>
    </sheetView>
  </sheetViews>
  <sheetFormatPr defaultColWidth="9" defaultRowHeight="14.25" outlineLevelRow="6"/>
  <cols>
    <col min="1" max="2" width="9" style="24"/>
    <col min="3" max="3" width="52.625" style="24" customWidth="1"/>
    <col min="4" max="16384" width="9" style="24"/>
  </cols>
  <sheetData>
    <row r="1" ht="71.25" spans="1:15">
      <c r="A1" s="24" t="s">
        <v>11</v>
      </c>
      <c r="C1" s="24" t="s">
        <v>76</v>
      </c>
      <c r="D1" s="24" t="s">
        <v>150</v>
      </c>
      <c r="F1" s="24" t="s">
        <v>77</v>
      </c>
      <c r="G1" s="24" t="s">
        <v>151</v>
      </c>
      <c r="H1" s="24" t="s">
        <v>152</v>
      </c>
      <c r="I1" s="24" t="s">
        <v>153</v>
      </c>
      <c r="J1" s="24" t="s">
        <v>154</v>
      </c>
      <c r="K1" s="24" t="s">
        <v>155</v>
      </c>
      <c r="L1" s="24" t="s">
        <v>156</v>
      </c>
      <c r="M1" s="24" t="s">
        <v>157</v>
      </c>
      <c r="N1" s="24" t="s">
        <v>158</v>
      </c>
      <c r="O1" s="24" t="s">
        <v>159</v>
      </c>
    </row>
    <row r="2" ht="42.75" spans="1:15">
      <c r="A2" s="24" t="s">
        <v>76</v>
      </c>
      <c r="C2" s="24" t="s">
        <v>77</v>
      </c>
      <c r="D2" s="24" t="s">
        <v>156</v>
      </c>
      <c r="F2" s="24" t="s">
        <v>160</v>
      </c>
      <c r="G2" s="24" t="s">
        <v>160</v>
      </c>
      <c r="H2" s="24" t="s">
        <v>160</v>
      </c>
      <c r="I2" s="24" t="s">
        <v>160</v>
      </c>
      <c r="J2" s="24" t="s">
        <v>160</v>
      </c>
      <c r="K2" s="24" t="s">
        <v>160</v>
      </c>
      <c r="L2" s="13" t="s">
        <v>43</v>
      </c>
      <c r="M2" s="13" t="s">
        <v>43</v>
      </c>
      <c r="N2" s="13" t="s">
        <v>43</v>
      </c>
      <c r="O2" s="13" t="s">
        <v>43</v>
      </c>
    </row>
    <row r="3" ht="57" spans="1:15">
      <c r="A3" s="24" t="s">
        <v>150</v>
      </c>
      <c r="C3" s="24" t="s">
        <v>151</v>
      </c>
      <c r="D3" s="24" t="s">
        <v>157</v>
      </c>
      <c r="F3" s="24" t="s">
        <v>78</v>
      </c>
      <c r="G3" s="24" t="s">
        <v>161</v>
      </c>
      <c r="H3" s="24" t="s">
        <v>161</v>
      </c>
      <c r="I3" s="24" t="s">
        <v>161</v>
      </c>
      <c r="J3" s="24" t="s">
        <v>161</v>
      </c>
      <c r="K3" s="24" t="s">
        <v>161</v>
      </c>
      <c r="L3" s="13" t="s">
        <v>145</v>
      </c>
      <c r="M3" s="13" t="s">
        <v>145</v>
      </c>
      <c r="N3" s="13" t="s">
        <v>145</v>
      </c>
      <c r="O3" s="13" t="s">
        <v>145</v>
      </c>
    </row>
    <row r="4" ht="42.75" spans="3:15">
      <c r="C4" s="24" t="s">
        <v>152</v>
      </c>
      <c r="D4" s="24" t="s">
        <v>158</v>
      </c>
      <c r="H4" s="24" t="s">
        <v>162</v>
      </c>
      <c r="I4" s="24" t="s">
        <v>163</v>
      </c>
      <c r="L4" s="13" t="s">
        <v>148</v>
      </c>
      <c r="M4" s="13" t="s">
        <v>148</v>
      </c>
      <c r="N4" s="13" t="s">
        <v>148</v>
      </c>
      <c r="O4" s="13" t="s">
        <v>148</v>
      </c>
    </row>
    <row r="5" ht="42.75" spans="3:15">
      <c r="C5" s="24" t="s">
        <v>153</v>
      </c>
      <c r="D5" s="24" t="s">
        <v>159</v>
      </c>
      <c r="L5" s="13" t="s">
        <v>160</v>
      </c>
      <c r="M5" s="13" t="s">
        <v>160</v>
      </c>
      <c r="N5" s="13" t="s">
        <v>160</v>
      </c>
      <c r="O5" s="13" t="s">
        <v>160</v>
      </c>
    </row>
    <row r="6" spans="3:3">
      <c r="C6" s="24" t="s">
        <v>154</v>
      </c>
    </row>
    <row r="7" spans="3:3">
      <c r="C7" s="24" t="s">
        <v>155</v>
      </c>
    </row>
  </sheetData>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0"/>
  <sheetViews>
    <sheetView workbookViewId="0">
      <selection activeCell="E4" sqref="E4:E5"/>
    </sheetView>
  </sheetViews>
  <sheetFormatPr defaultColWidth="9" defaultRowHeight="14.25"/>
  <cols>
    <col min="1" max="1" width="26.375" customWidth="1"/>
    <col min="2" max="2" width="25.5" customWidth="1"/>
    <col min="5" max="5" width="19.25" customWidth="1"/>
    <col min="6" max="6" width="28.25" customWidth="1"/>
    <col min="8" max="9" width="13" customWidth="1"/>
  </cols>
  <sheetData>
    <row r="1" ht="20.25" spans="1:15">
      <c r="A1" t="s">
        <v>12</v>
      </c>
      <c r="B1" t="s">
        <v>92</v>
      </c>
      <c r="D1" s="23" t="s">
        <v>45</v>
      </c>
      <c r="E1" t="s">
        <v>47</v>
      </c>
      <c r="F1" t="s">
        <v>80</v>
      </c>
      <c r="H1" t="s">
        <v>164</v>
      </c>
      <c r="I1" t="s">
        <v>165</v>
      </c>
      <c r="J1" s="22" t="s">
        <v>81</v>
      </c>
      <c r="K1" s="22" t="s">
        <v>166</v>
      </c>
      <c r="L1" s="22" t="s">
        <v>167</v>
      </c>
      <c r="M1" s="22" t="s">
        <v>168</v>
      </c>
      <c r="N1" t="s">
        <v>169</v>
      </c>
      <c r="O1" t="s">
        <v>170</v>
      </c>
    </row>
    <row r="2" ht="20.25" spans="1:15">
      <c r="A2" t="s">
        <v>80</v>
      </c>
      <c r="B2" t="s">
        <v>169</v>
      </c>
      <c r="D2" t="s">
        <v>171</v>
      </c>
      <c r="E2" t="s">
        <v>164</v>
      </c>
      <c r="F2" s="22" t="s">
        <v>81</v>
      </c>
      <c r="H2" t="s">
        <v>172</v>
      </c>
      <c r="I2" t="s">
        <v>172</v>
      </c>
      <c r="J2" t="s">
        <v>160</v>
      </c>
      <c r="K2" t="s">
        <v>160</v>
      </c>
      <c r="L2" t="s">
        <v>160</v>
      </c>
      <c r="M2" t="s">
        <v>160</v>
      </c>
      <c r="N2" t="s">
        <v>173</v>
      </c>
      <c r="O2" t="s">
        <v>173</v>
      </c>
    </row>
    <row r="3" ht="20.25" spans="1:15">
      <c r="A3" s="23" t="s">
        <v>45</v>
      </c>
      <c r="B3" t="s">
        <v>170</v>
      </c>
      <c r="D3" t="s">
        <v>174</v>
      </c>
      <c r="E3" t="s">
        <v>165</v>
      </c>
      <c r="F3" s="22" t="s">
        <v>166</v>
      </c>
      <c r="H3" t="s">
        <v>175</v>
      </c>
      <c r="I3" t="s">
        <v>175</v>
      </c>
      <c r="J3" t="s">
        <v>78</v>
      </c>
      <c r="K3" t="s">
        <v>78</v>
      </c>
      <c r="L3" t="s">
        <v>78</v>
      </c>
      <c r="M3" t="s">
        <v>78</v>
      </c>
      <c r="N3" t="s">
        <v>176</v>
      </c>
      <c r="O3" t="s">
        <v>176</v>
      </c>
    </row>
    <row r="4" ht="20.25" spans="1:9">
      <c r="A4" t="s">
        <v>47</v>
      </c>
      <c r="D4" t="s">
        <v>177</v>
      </c>
      <c r="E4" t="s">
        <v>178</v>
      </c>
      <c r="F4" s="22" t="s">
        <v>167</v>
      </c>
      <c r="H4" t="s">
        <v>179</v>
      </c>
      <c r="I4" t="s">
        <v>179</v>
      </c>
    </row>
    <row r="5" ht="20.25" spans="4:9">
      <c r="D5" t="s">
        <v>180</v>
      </c>
      <c r="E5" t="s">
        <v>181</v>
      </c>
      <c r="F5" s="22" t="s">
        <v>168</v>
      </c>
      <c r="H5" t="s">
        <v>182</v>
      </c>
      <c r="I5" t="s">
        <v>182</v>
      </c>
    </row>
    <row r="6" spans="4:9">
      <c r="D6" t="s">
        <v>46</v>
      </c>
      <c r="H6" t="s">
        <v>183</v>
      </c>
      <c r="I6" t="s">
        <v>183</v>
      </c>
    </row>
    <row r="7" spans="8:9">
      <c r="H7" t="s">
        <v>184</v>
      </c>
      <c r="I7" t="s">
        <v>184</v>
      </c>
    </row>
    <row r="8" spans="8:9">
      <c r="H8" t="s">
        <v>185</v>
      </c>
      <c r="I8" t="s">
        <v>185</v>
      </c>
    </row>
    <row r="9" spans="8:9">
      <c r="H9" t="s">
        <v>186</v>
      </c>
      <c r="I9" t="s">
        <v>186</v>
      </c>
    </row>
    <row r="10" spans="8:9">
      <c r="H10" t="s">
        <v>187</v>
      </c>
      <c r="I10" t="s">
        <v>187</v>
      </c>
    </row>
  </sheetData>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23"/>
  <sheetViews>
    <sheetView topLeftCell="A151" workbookViewId="0">
      <selection activeCell="G164" sqref="G164"/>
    </sheetView>
  </sheetViews>
  <sheetFormatPr defaultColWidth="20.375" defaultRowHeight="24.95" customHeight="1" outlineLevelCol="5"/>
  <cols>
    <col min="1" max="1" width="24.625" style="12" customWidth="1"/>
    <col min="2" max="4" width="20.375" style="12"/>
    <col min="5" max="5" width="19.375" style="12" customWidth="1"/>
    <col min="6" max="6" width="20.375" style="13"/>
    <col min="7" max="16384" width="20.375" style="12"/>
  </cols>
  <sheetData>
    <row r="1" customHeight="1" spans="1:6">
      <c r="A1" s="14" t="s">
        <v>188</v>
      </c>
      <c r="B1" s="15" t="s">
        <v>189</v>
      </c>
      <c r="C1" s="15" t="s">
        <v>190</v>
      </c>
      <c r="D1" s="15" t="s">
        <v>191</v>
      </c>
      <c r="E1" s="15" t="s">
        <v>192</v>
      </c>
      <c r="F1" s="13" t="s">
        <v>193</v>
      </c>
    </row>
    <row r="2" customHeight="1" spans="1:6">
      <c r="A2" s="14" t="s">
        <v>59</v>
      </c>
      <c r="B2" s="15" t="s">
        <v>60</v>
      </c>
      <c r="C2" s="15" t="s">
        <v>61</v>
      </c>
      <c r="D2" s="15"/>
      <c r="E2" s="16" t="str">
        <f>A2&amp;B2&amp;C2&amp;D2</f>
        <v>思想教育部分“青年大学习”达到100%</v>
      </c>
      <c r="F2" s="13">
        <v>5</v>
      </c>
    </row>
    <row r="3" customHeight="1" spans="1:6">
      <c r="A3" s="14" t="s">
        <v>59</v>
      </c>
      <c r="B3" s="15" t="s">
        <v>60</v>
      </c>
      <c r="C3" s="15" t="s">
        <v>114</v>
      </c>
      <c r="D3" s="15"/>
      <c r="E3" s="16" t="str">
        <f t="shared" ref="E3:E66" si="0">A3&amp;B3&amp;C3&amp;D3</f>
        <v>思想教育部分“青年大学习”未达到100%</v>
      </c>
      <c r="F3" s="13">
        <v>0</v>
      </c>
    </row>
    <row r="4" customHeight="1" spans="1:6">
      <c r="A4" s="14" t="s">
        <v>59</v>
      </c>
      <c r="B4" s="15" t="s">
        <v>100</v>
      </c>
      <c r="C4" s="15" t="s">
        <v>110</v>
      </c>
      <c r="D4" s="15" t="s">
        <v>113</v>
      </c>
      <c r="E4" s="16" t="str">
        <f t="shared" si="0"/>
        <v>思想教育部分集体荣誉主要负责人国家级</v>
      </c>
      <c r="F4" s="13">
        <v>10</v>
      </c>
    </row>
    <row r="5" customHeight="1" spans="1:6">
      <c r="A5" s="14" t="s">
        <v>59</v>
      </c>
      <c r="B5" s="15" t="s">
        <v>100</v>
      </c>
      <c r="C5" s="15" t="s">
        <v>110</v>
      </c>
      <c r="D5" s="15" t="s">
        <v>70</v>
      </c>
      <c r="E5" s="16" t="str">
        <f t="shared" si="0"/>
        <v>思想教育部分集体荣誉主要负责人省部级</v>
      </c>
      <c r="F5" s="13">
        <v>6</v>
      </c>
    </row>
    <row r="6" customHeight="1" spans="1:6">
      <c r="A6" s="14" t="s">
        <v>59</v>
      </c>
      <c r="B6" s="15" t="s">
        <v>100</v>
      </c>
      <c r="C6" s="15" t="s">
        <v>110</v>
      </c>
      <c r="D6" s="15" t="s">
        <v>116</v>
      </c>
      <c r="E6" s="16" t="str">
        <f t="shared" si="0"/>
        <v>思想教育部分集体荣誉主要负责人校级</v>
      </c>
      <c r="F6" s="13">
        <v>4</v>
      </c>
    </row>
    <row r="7" customHeight="1" spans="1:6">
      <c r="A7" s="14" t="s">
        <v>59</v>
      </c>
      <c r="B7" s="15" t="s">
        <v>100</v>
      </c>
      <c r="C7" s="15" t="s">
        <v>111</v>
      </c>
      <c r="D7" s="15" t="s">
        <v>113</v>
      </c>
      <c r="E7" s="16" t="str">
        <f t="shared" si="0"/>
        <v>思想教育部分集体荣誉突出贡献成员国家级</v>
      </c>
      <c r="F7" s="13">
        <v>6</v>
      </c>
    </row>
    <row r="8" customHeight="1" spans="1:6">
      <c r="A8" s="14" t="s">
        <v>59</v>
      </c>
      <c r="B8" s="15" t="s">
        <v>100</v>
      </c>
      <c r="C8" s="15" t="s">
        <v>111</v>
      </c>
      <c r="D8" s="15" t="s">
        <v>70</v>
      </c>
      <c r="E8" s="16" t="str">
        <f t="shared" si="0"/>
        <v>思想教育部分集体荣誉突出贡献成员省部级</v>
      </c>
      <c r="F8" s="13">
        <v>4</v>
      </c>
    </row>
    <row r="9" customHeight="1" spans="1:6">
      <c r="A9" s="14" t="s">
        <v>59</v>
      </c>
      <c r="B9" s="15" t="s">
        <v>100</v>
      </c>
      <c r="C9" s="15" t="s">
        <v>111</v>
      </c>
      <c r="D9" s="15" t="s">
        <v>116</v>
      </c>
      <c r="E9" s="16" t="str">
        <f t="shared" si="0"/>
        <v>思想教育部分集体荣誉突出贡献成员校级</v>
      </c>
      <c r="F9" s="13">
        <v>2</v>
      </c>
    </row>
    <row r="10" customHeight="1" spans="1:6">
      <c r="A10" s="14" t="s">
        <v>59</v>
      </c>
      <c r="B10" s="15" t="s">
        <v>100</v>
      </c>
      <c r="C10" s="15" t="s">
        <v>112</v>
      </c>
      <c r="D10" s="15" t="s">
        <v>113</v>
      </c>
      <c r="E10" s="16" t="str">
        <f t="shared" si="0"/>
        <v>思想教育部分集体荣誉其他成员国家级</v>
      </c>
      <c r="F10" s="13">
        <v>4</v>
      </c>
    </row>
    <row r="11" customHeight="1" spans="1:6">
      <c r="A11" s="14" t="s">
        <v>59</v>
      </c>
      <c r="B11" s="15" t="s">
        <v>100</v>
      </c>
      <c r="C11" s="15" t="s">
        <v>112</v>
      </c>
      <c r="D11" s="15" t="s">
        <v>70</v>
      </c>
      <c r="E11" s="16" t="str">
        <f t="shared" si="0"/>
        <v>思想教育部分集体荣誉其他成员省部级</v>
      </c>
      <c r="F11" s="13">
        <v>3</v>
      </c>
    </row>
    <row r="12" customHeight="1" spans="1:6">
      <c r="A12" s="14" t="s">
        <v>59</v>
      </c>
      <c r="B12" s="15" t="s">
        <v>100</v>
      </c>
      <c r="C12" s="15" t="s">
        <v>112</v>
      </c>
      <c r="D12" s="15" t="s">
        <v>116</v>
      </c>
      <c r="E12" s="16" t="str">
        <f t="shared" si="0"/>
        <v>思想教育部分集体荣誉其他成员校级</v>
      </c>
      <c r="F12" s="13">
        <v>1</v>
      </c>
    </row>
    <row r="13" customHeight="1" spans="1:6">
      <c r="A13" s="14" t="s">
        <v>59</v>
      </c>
      <c r="B13" s="15" t="s">
        <v>101</v>
      </c>
      <c r="C13" s="15" t="s">
        <v>113</v>
      </c>
      <c r="D13" s="15"/>
      <c r="E13" s="16" t="str">
        <f t="shared" si="0"/>
        <v>思想教育部分个人荣誉国家级</v>
      </c>
      <c r="F13" s="13">
        <v>10</v>
      </c>
    </row>
    <row r="14" customHeight="1" spans="1:6">
      <c r="A14" s="14" t="s">
        <v>59</v>
      </c>
      <c r="B14" s="15" t="s">
        <v>101</v>
      </c>
      <c r="C14" s="15" t="s">
        <v>70</v>
      </c>
      <c r="D14" s="15"/>
      <c r="E14" s="16" t="str">
        <f t="shared" si="0"/>
        <v>思想教育部分个人荣誉省部级</v>
      </c>
      <c r="F14" s="13">
        <v>5</v>
      </c>
    </row>
    <row r="15" customHeight="1" spans="1:6">
      <c r="A15" s="14" t="s">
        <v>59</v>
      </c>
      <c r="B15" s="15" t="s">
        <v>101</v>
      </c>
      <c r="C15" s="15" t="s">
        <v>116</v>
      </c>
      <c r="D15" s="15"/>
      <c r="E15" s="16" t="str">
        <f t="shared" si="0"/>
        <v>思想教育部分个人荣誉校级</v>
      </c>
      <c r="F15" s="13">
        <v>2</v>
      </c>
    </row>
    <row r="16" customHeight="1" spans="1:6">
      <c r="A16" s="14" t="s">
        <v>59</v>
      </c>
      <c r="B16" s="15" t="s">
        <v>64</v>
      </c>
      <c r="C16" s="15"/>
      <c r="D16" s="15"/>
      <c r="E16" s="16" t="str">
        <f t="shared" si="0"/>
        <v>思想教育部分思政类活动参与</v>
      </c>
      <c r="F16" s="13">
        <v>1</v>
      </c>
    </row>
    <row r="17" customHeight="1" spans="1:6">
      <c r="A17" s="14" t="s">
        <v>8</v>
      </c>
      <c r="B17" s="15" t="s">
        <v>102</v>
      </c>
      <c r="C17" s="15" t="s">
        <v>27</v>
      </c>
      <c r="D17" s="15" t="s">
        <v>28</v>
      </c>
      <c r="E17" s="16" t="str">
        <f t="shared" si="0"/>
        <v>学生骨干认证A类、B类主席团任期满四分之三学期优秀</v>
      </c>
      <c r="F17" s="13">
        <v>5</v>
      </c>
    </row>
    <row r="18" customHeight="1" spans="1:6">
      <c r="A18" s="14" t="s">
        <v>8</v>
      </c>
      <c r="B18" s="15" t="s">
        <v>102</v>
      </c>
      <c r="C18" s="15" t="s">
        <v>27</v>
      </c>
      <c r="D18" s="15" t="s">
        <v>115</v>
      </c>
      <c r="E18" s="16" t="str">
        <f t="shared" si="0"/>
        <v>学生骨干认证A类、B类主席团任期满四分之三学期合格</v>
      </c>
      <c r="F18" s="13">
        <v>5</v>
      </c>
    </row>
    <row r="19" customHeight="1" spans="1:6">
      <c r="A19" s="14" t="s">
        <v>8</v>
      </c>
      <c r="B19" s="15" t="s">
        <v>102</v>
      </c>
      <c r="C19" s="15" t="s">
        <v>27</v>
      </c>
      <c r="D19" s="15" t="s">
        <v>117</v>
      </c>
      <c r="E19" s="16" t="str">
        <f t="shared" si="0"/>
        <v>学生骨干认证A类、B类主席团任期满四分之三学期不合格</v>
      </c>
      <c r="F19" s="13">
        <v>0</v>
      </c>
    </row>
    <row r="20" customHeight="1" spans="1:6">
      <c r="A20" s="14" t="s">
        <v>8</v>
      </c>
      <c r="B20" s="15" t="s">
        <v>102</v>
      </c>
      <c r="C20" s="15" t="s">
        <v>109</v>
      </c>
      <c r="D20" s="15" t="s">
        <v>28</v>
      </c>
      <c r="E20" s="16" t="str">
        <f t="shared" si="0"/>
        <v>学生骨干认证A类、B类主席团任期不满四分之三学期优秀</v>
      </c>
      <c r="F20" s="13">
        <v>0</v>
      </c>
    </row>
    <row r="21" customHeight="1" spans="1:6">
      <c r="A21" s="14" t="s">
        <v>8</v>
      </c>
      <c r="B21" s="15" t="s">
        <v>102</v>
      </c>
      <c r="C21" s="15" t="s">
        <v>109</v>
      </c>
      <c r="D21" s="15" t="s">
        <v>115</v>
      </c>
      <c r="E21" s="16" t="str">
        <f t="shared" si="0"/>
        <v>学生骨干认证A类、B类主席团任期不满四分之三学期合格</v>
      </c>
      <c r="F21" s="13">
        <v>0</v>
      </c>
    </row>
    <row r="22" customHeight="1" spans="1:6">
      <c r="A22" s="14" t="s">
        <v>8</v>
      </c>
      <c r="B22" s="15" t="s">
        <v>102</v>
      </c>
      <c r="C22" s="15" t="s">
        <v>109</v>
      </c>
      <c r="D22" s="15" t="s">
        <v>117</v>
      </c>
      <c r="E22" s="16" t="str">
        <f t="shared" si="0"/>
        <v>学生骨干认证A类、B类主席团任期不满四分之三学期不合格</v>
      </c>
      <c r="F22" s="13">
        <v>0</v>
      </c>
    </row>
    <row r="23" customHeight="1" spans="1:6">
      <c r="A23" s="14" t="s">
        <v>8</v>
      </c>
      <c r="B23" s="15" t="s">
        <v>103</v>
      </c>
      <c r="C23" s="15" t="s">
        <v>27</v>
      </c>
      <c r="D23" s="15" t="s">
        <v>28</v>
      </c>
      <c r="E23" s="16" t="str">
        <f t="shared" si="0"/>
        <v>学生骨干认证C类主席团或同级任期满四分之三学期优秀</v>
      </c>
      <c r="F23" s="13">
        <v>4</v>
      </c>
    </row>
    <row r="24" customHeight="1" spans="1:6">
      <c r="A24" s="14" t="s">
        <v>8</v>
      </c>
      <c r="B24" s="15" t="s">
        <v>103</v>
      </c>
      <c r="C24" s="15" t="s">
        <v>27</v>
      </c>
      <c r="D24" s="15" t="s">
        <v>115</v>
      </c>
      <c r="E24" s="16" t="str">
        <f t="shared" si="0"/>
        <v>学生骨干认证C类主席团或同级任期满四分之三学期合格</v>
      </c>
      <c r="F24" s="13">
        <v>4</v>
      </c>
    </row>
    <row r="25" customHeight="1" spans="1:6">
      <c r="A25" s="14" t="s">
        <v>8</v>
      </c>
      <c r="B25" s="15" t="s">
        <v>103</v>
      </c>
      <c r="C25" s="15" t="s">
        <v>27</v>
      </c>
      <c r="D25" s="15" t="s">
        <v>117</v>
      </c>
      <c r="E25" s="16" t="str">
        <f t="shared" si="0"/>
        <v>学生骨干认证C类主席团或同级任期满四分之三学期不合格</v>
      </c>
      <c r="F25" s="13">
        <v>0</v>
      </c>
    </row>
    <row r="26" customHeight="1" spans="1:6">
      <c r="A26" s="14" t="s">
        <v>8</v>
      </c>
      <c r="B26" s="15" t="s">
        <v>103</v>
      </c>
      <c r="C26" s="15" t="s">
        <v>109</v>
      </c>
      <c r="D26" s="15" t="s">
        <v>28</v>
      </c>
      <c r="E26" s="16" t="str">
        <f t="shared" si="0"/>
        <v>学生骨干认证C类主席团或同级任期不满四分之三学期优秀</v>
      </c>
      <c r="F26" s="13">
        <v>0</v>
      </c>
    </row>
    <row r="27" customHeight="1" spans="1:6">
      <c r="A27" s="14" t="s">
        <v>8</v>
      </c>
      <c r="B27" s="15" t="s">
        <v>103</v>
      </c>
      <c r="C27" s="15" t="s">
        <v>109</v>
      </c>
      <c r="D27" s="15" t="s">
        <v>115</v>
      </c>
      <c r="E27" s="16" t="str">
        <f t="shared" si="0"/>
        <v>学生骨干认证C类主席团或同级任期不满四分之三学期合格</v>
      </c>
      <c r="F27" s="13">
        <v>0</v>
      </c>
    </row>
    <row r="28" customHeight="1" spans="1:6">
      <c r="A28" s="14" t="s">
        <v>8</v>
      </c>
      <c r="B28" s="15" t="s">
        <v>103</v>
      </c>
      <c r="C28" s="15" t="s">
        <v>109</v>
      </c>
      <c r="D28" s="15" t="s">
        <v>117</v>
      </c>
      <c r="E28" s="16" t="str">
        <f t="shared" si="0"/>
        <v>学生骨干认证C类主席团或同级任期不满四分之三学期不合格</v>
      </c>
      <c r="F28" s="13">
        <v>0</v>
      </c>
    </row>
    <row r="29" customHeight="1" spans="1:6">
      <c r="A29" s="14" t="s">
        <v>8</v>
      </c>
      <c r="B29" s="15" t="s">
        <v>104</v>
      </c>
      <c r="C29" s="15" t="s">
        <v>27</v>
      </c>
      <c r="D29" s="15" t="s">
        <v>28</v>
      </c>
      <c r="E29" s="16" t="str">
        <f t="shared" si="0"/>
        <v>学生骨干认证A类、B类部长团任期满四分之三学期优秀</v>
      </c>
      <c r="F29" s="13">
        <v>4</v>
      </c>
    </row>
    <row r="30" customHeight="1" spans="1:6">
      <c r="A30" s="14" t="s">
        <v>8</v>
      </c>
      <c r="B30" s="15" t="s">
        <v>104</v>
      </c>
      <c r="C30" s="15" t="s">
        <v>27</v>
      </c>
      <c r="D30" s="15" t="s">
        <v>115</v>
      </c>
      <c r="E30" s="16" t="str">
        <f t="shared" si="0"/>
        <v>学生骨干认证A类、B类部长团任期满四分之三学期合格</v>
      </c>
      <c r="F30" s="13">
        <v>4</v>
      </c>
    </row>
    <row r="31" customHeight="1" spans="1:6">
      <c r="A31" s="14" t="s">
        <v>8</v>
      </c>
      <c r="B31" s="15" t="s">
        <v>104</v>
      </c>
      <c r="C31" s="15" t="s">
        <v>27</v>
      </c>
      <c r="D31" s="15" t="s">
        <v>117</v>
      </c>
      <c r="E31" s="16" t="str">
        <f t="shared" si="0"/>
        <v>学生骨干认证A类、B类部长团任期满四分之三学期不合格</v>
      </c>
      <c r="F31" s="13">
        <v>0</v>
      </c>
    </row>
    <row r="32" customHeight="1" spans="1:6">
      <c r="A32" s="14" t="s">
        <v>8</v>
      </c>
      <c r="B32" s="15" t="s">
        <v>104</v>
      </c>
      <c r="C32" s="15" t="s">
        <v>109</v>
      </c>
      <c r="D32" s="15" t="s">
        <v>28</v>
      </c>
      <c r="E32" s="16" t="str">
        <f t="shared" si="0"/>
        <v>学生骨干认证A类、B类部长团任期不满四分之三学期优秀</v>
      </c>
      <c r="F32" s="13">
        <v>0</v>
      </c>
    </row>
    <row r="33" customHeight="1" spans="1:6">
      <c r="A33" s="14" t="s">
        <v>8</v>
      </c>
      <c r="B33" s="15" t="s">
        <v>104</v>
      </c>
      <c r="C33" s="15" t="s">
        <v>109</v>
      </c>
      <c r="D33" s="15" t="s">
        <v>115</v>
      </c>
      <c r="E33" s="16" t="str">
        <f t="shared" si="0"/>
        <v>学生骨干认证A类、B类部长团任期不满四分之三学期合格</v>
      </c>
      <c r="F33" s="13">
        <v>0</v>
      </c>
    </row>
    <row r="34" customHeight="1" spans="1:6">
      <c r="A34" s="14" t="s">
        <v>8</v>
      </c>
      <c r="B34" s="15" t="s">
        <v>104</v>
      </c>
      <c r="C34" s="15" t="s">
        <v>109</v>
      </c>
      <c r="D34" s="15" t="s">
        <v>117</v>
      </c>
      <c r="E34" s="16" t="str">
        <f t="shared" si="0"/>
        <v>学生骨干认证A类、B类部长团任期不满四分之三学期不合格</v>
      </c>
      <c r="F34" s="13">
        <v>0</v>
      </c>
    </row>
    <row r="35" customHeight="1" spans="1:6">
      <c r="A35" s="14" t="s">
        <v>8</v>
      </c>
      <c r="B35" s="15" t="s">
        <v>105</v>
      </c>
      <c r="C35" s="15" t="s">
        <v>27</v>
      </c>
      <c r="D35" s="15" t="s">
        <v>28</v>
      </c>
      <c r="E35" s="16" t="str">
        <f t="shared" si="0"/>
        <v>学生骨干认证C类部长团或同级任期满四分之三学期优秀</v>
      </c>
      <c r="F35" s="13">
        <v>3</v>
      </c>
    </row>
    <row r="36" customHeight="1" spans="1:6">
      <c r="A36" s="14" t="s">
        <v>8</v>
      </c>
      <c r="B36" s="15" t="s">
        <v>105</v>
      </c>
      <c r="C36" s="15" t="s">
        <v>27</v>
      </c>
      <c r="D36" s="15" t="s">
        <v>115</v>
      </c>
      <c r="E36" s="16" t="str">
        <f t="shared" si="0"/>
        <v>学生骨干认证C类部长团或同级任期满四分之三学期合格</v>
      </c>
      <c r="F36" s="13">
        <v>3</v>
      </c>
    </row>
    <row r="37" customHeight="1" spans="1:6">
      <c r="A37" s="14" t="s">
        <v>8</v>
      </c>
      <c r="B37" s="15" t="s">
        <v>105</v>
      </c>
      <c r="C37" s="15" t="s">
        <v>27</v>
      </c>
      <c r="D37" s="15" t="s">
        <v>117</v>
      </c>
      <c r="E37" s="16" t="str">
        <f t="shared" si="0"/>
        <v>学生骨干认证C类部长团或同级任期满四分之三学期不合格</v>
      </c>
      <c r="F37" s="13">
        <v>0</v>
      </c>
    </row>
    <row r="38" customHeight="1" spans="1:6">
      <c r="A38" s="14" t="s">
        <v>8</v>
      </c>
      <c r="B38" s="15" t="s">
        <v>105</v>
      </c>
      <c r="C38" s="15" t="s">
        <v>109</v>
      </c>
      <c r="D38" s="15" t="s">
        <v>28</v>
      </c>
      <c r="E38" s="16" t="str">
        <f t="shared" si="0"/>
        <v>学生骨干认证C类部长团或同级任期不满四分之三学期优秀</v>
      </c>
      <c r="F38" s="13">
        <v>0</v>
      </c>
    </row>
    <row r="39" customHeight="1" spans="1:6">
      <c r="A39" s="14" t="s">
        <v>8</v>
      </c>
      <c r="B39" s="15" t="s">
        <v>105</v>
      </c>
      <c r="C39" s="15" t="s">
        <v>109</v>
      </c>
      <c r="D39" s="15" t="s">
        <v>115</v>
      </c>
      <c r="E39" s="16" t="str">
        <f t="shared" si="0"/>
        <v>学生骨干认证C类部长团或同级任期不满四分之三学期合格</v>
      </c>
      <c r="F39" s="13">
        <v>0</v>
      </c>
    </row>
    <row r="40" customHeight="1" spans="1:6">
      <c r="A40" s="14" t="s">
        <v>8</v>
      </c>
      <c r="B40" s="15" t="s">
        <v>105</v>
      </c>
      <c r="C40" s="15" t="s">
        <v>109</v>
      </c>
      <c r="D40" s="15" t="s">
        <v>117</v>
      </c>
      <c r="E40" s="16" t="str">
        <f t="shared" si="0"/>
        <v>学生骨干认证C类部长团或同级任期不满四分之三学期不合格</v>
      </c>
      <c r="F40" s="13">
        <v>0</v>
      </c>
    </row>
    <row r="41" customHeight="1" spans="1:6">
      <c r="A41" s="14" t="s">
        <v>8</v>
      </c>
      <c r="B41" s="15" t="s">
        <v>30</v>
      </c>
      <c r="C41" s="15" t="s">
        <v>27</v>
      </c>
      <c r="D41" s="15" t="s">
        <v>28</v>
      </c>
      <c r="E41" s="16" t="str">
        <f t="shared" si="0"/>
        <v>学生骨干认证A类、B类干事任期满四分之三学期优秀</v>
      </c>
      <c r="F41" s="13">
        <v>3</v>
      </c>
    </row>
    <row r="42" customHeight="1" spans="1:6">
      <c r="A42" s="14" t="s">
        <v>8</v>
      </c>
      <c r="B42" s="15" t="s">
        <v>30</v>
      </c>
      <c r="C42" s="15" t="s">
        <v>27</v>
      </c>
      <c r="D42" s="15" t="s">
        <v>115</v>
      </c>
      <c r="E42" s="16" t="str">
        <f t="shared" si="0"/>
        <v>学生骨干认证A类、B类干事任期满四分之三学期合格</v>
      </c>
      <c r="F42" s="13">
        <v>3</v>
      </c>
    </row>
    <row r="43" customHeight="1" spans="1:6">
      <c r="A43" s="14" t="s">
        <v>8</v>
      </c>
      <c r="B43" s="15" t="s">
        <v>30</v>
      </c>
      <c r="C43" s="15" t="s">
        <v>27</v>
      </c>
      <c r="D43" s="15" t="s">
        <v>117</v>
      </c>
      <c r="E43" s="16" t="str">
        <f t="shared" si="0"/>
        <v>学生骨干认证A类、B类干事任期满四分之三学期不合格</v>
      </c>
      <c r="F43" s="13">
        <v>0</v>
      </c>
    </row>
    <row r="44" customHeight="1" spans="1:6">
      <c r="A44" s="14" t="s">
        <v>8</v>
      </c>
      <c r="B44" s="15" t="s">
        <v>30</v>
      </c>
      <c r="C44" s="15" t="s">
        <v>109</v>
      </c>
      <c r="D44" s="15" t="s">
        <v>28</v>
      </c>
      <c r="E44" s="16" t="str">
        <f t="shared" si="0"/>
        <v>学生骨干认证A类、B类干事任期不满四分之三学期优秀</v>
      </c>
      <c r="F44" s="13">
        <v>0</v>
      </c>
    </row>
    <row r="45" customHeight="1" spans="1:6">
      <c r="A45" s="14" t="s">
        <v>8</v>
      </c>
      <c r="B45" s="15" t="s">
        <v>30</v>
      </c>
      <c r="C45" s="15" t="s">
        <v>109</v>
      </c>
      <c r="D45" s="15" t="s">
        <v>115</v>
      </c>
      <c r="E45" s="16" t="str">
        <f t="shared" si="0"/>
        <v>学生骨干认证A类、B类干事任期不满四分之三学期合格</v>
      </c>
      <c r="F45" s="13">
        <v>0</v>
      </c>
    </row>
    <row r="46" customHeight="1" spans="1:6">
      <c r="A46" s="14" t="s">
        <v>8</v>
      </c>
      <c r="B46" s="15" t="s">
        <v>30</v>
      </c>
      <c r="C46" s="15" t="s">
        <v>109</v>
      </c>
      <c r="D46" s="15" t="s">
        <v>117</v>
      </c>
      <c r="E46" s="16" t="str">
        <f t="shared" si="0"/>
        <v>学生骨干认证A类、B类干事任期不满四分之三学期不合格</v>
      </c>
      <c r="F46" s="13">
        <v>0</v>
      </c>
    </row>
    <row r="47" customHeight="1" spans="1:6">
      <c r="A47" s="14" t="s">
        <v>8</v>
      </c>
      <c r="B47" s="15" t="s">
        <v>106</v>
      </c>
      <c r="C47" s="15" t="s">
        <v>27</v>
      </c>
      <c r="D47" s="15" t="s">
        <v>28</v>
      </c>
      <c r="E47" s="16" t="str">
        <f t="shared" si="0"/>
        <v>学生骨干认证C类干事或同级任期满四分之三学期优秀</v>
      </c>
      <c r="F47" s="13">
        <v>2</v>
      </c>
    </row>
    <row r="48" customHeight="1" spans="1:6">
      <c r="A48" s="14" t="s">
        <v>8</v>
      </c>
      <c r="B48" s="15" t="s">
        <v>106</v>
      </c>
      <c r="C48" s="15" t="s">
        <v>27</v>
      </c>
      <c r="D48" s="15" t="s">
        <v>115</v>
      </c>
      <c r="E48" s="16" t="str">
        <f t="shared" si="0"/>
        <v>学生骨干认证C类干事或同级任期满四分之三学期合格</v>
      </c>
      <c r="F48" s="13">
        <v>2</v>
      </c>
    </row>
    <row r="49" customHeight="1" spans="1:6">
      <c r="A49" s="14" t="s">
        <v>8</v>
      </c>
      <c r="B49" s="15" t="s">
        <v>106</v>
      </c>
      <c r="C49" s="15" t="s">
        <v>27</v>
      </c>
      <c r="D49" s="15" t="s">
        <v>117</v>
      </c>
      <c r="E49" s="16" t="str">
        <f t="shared" si="0"/>
        <v>学生骨干认证C类干事或同级任期满四分之三学期不合格</v>
      </c>
      <c r="F49" s="13">
        <v>0</v>
      </c>
    </row>
    <row r="50" customHeight="1" spans="1:6">
      <c r="A50" s="14" t="s">
        <v>8</v>
      </c>
      <c r="B50" s="15" t="s">
        <v>106</v>
      </c>
      <c r="C50" s="15" t="s">
        <v>109</v>
      </c>
      <c r="D50" s="15" t="s">
        <v>28</v>
      </c>
      <c r="E50" s="16" t="str">
        <f t="shared" si="0"/>
        <v>学生骨干认证C类干事或同级任期不满四分之三学期优秀</v>
      </c>
      <c r="F50" s="13">
        <v>0</v>
      </c>
    </row>
    <row r="51" customHeight="1" spans="1:6">
      <c r="A51" s="14" t="s">
        <v>8</v>
      </c>
      <c r="B51" s="15" t="s">
        <v>106</v>
      </c>
      <c r="C51" s="15" t="s">
        <v>109</v>
      </c>
      <c r="D51" s="15" t="s">
        <v>115</v>
      </c>
      <c r="E51" s="16" t="str">
        <f t="shared" si="0"/>
        <v>学生骨干认证C类干事或同级任期不满四分之三学期合格</v>
      </c>
      <c r="F51" s="13">
        <v>0</v>
      </c>
    </row>
    <row r="52" customHeight="1" spans="1:6">
      <c r="A52" s="14" t="s">
        <v>8</v>
      </c>
      <c r="B52" s="15" t="s">
        <v>106</v>
      </c>
      <c r="C52" s="15" t="s">
        <v>109</v>
      </c>
      <c r="D52" s="15" t="s">
        <v>117</v>
      </c>
      <c r="E52" s="16" t="str">
        <f t="shared" si="0"/>
        <v>学生骨干认证C类干事或同级任期不满四分之三学期不合格</v>
      </c>
      <c r="F52" s="13">
        <v>0</v>
      </c>
    </row>
    <row r="53" customHeight="1" spans="1:6">
      <c r="A53" s="14" t="s">
        <v>8</v>
      </c>
      <c r="B53" s="15" t="s">
        <v>26</v>
      </c>
      <c r="C53" s="15" t="s">
        <v>27</v>
      </c>
      <c r="D53" s="15" t="s">
        <v>28</v>
      </c>
      <c r="E53" s="16" t="str">
        <f t="shared" si="0"/>
        <v>学生骨干认证党支部书记、副书记、支委、班长、班级团支书、专项工作学生助理任期满四分之三学期优秀</v>
      </c>
      <c r="F53" s="13">
        <v>4</v>
      </c>
    </row>
    <row r="54" customHeight="1" spans="1:6">
      <c r="A54" s="14" t="s">
        <v>8</v>
      </c>
      <c r="B54" s="15" t="s">
        <v>26</v>
      </c>
      <c r="C54" s="15" t="s">
        <v>27</v>
      </c>
      <c r="D54" s="15" t="s">
        <v>115</v>
      </c>
      <c r="E54" s="16" t="str">
        <f t="shared" si="0"/>
        <v>学生骨干认证党支部书记、副书记、支委、班长、班级团支书、专项工作学生助理任期满四分之三学期合格</v>
      </c>
      <c r="F54" s="13">
        <v>4</v>
      </c>
    </row>
    <row r="55" customHeight="1" spans="1:6">
      <c r="A55" s="14" t="s">
        <v>8</v>
      </c>
      <c r="B55" s="15" t="s">
        <v>26</v>
      </c>
      <c r="C55" s="15" t="s">
        <v>27</v>
      </c>
      <c r="D55" s="15" t="s">
        <v>117</v>
      </c>
      <c r="E55" s="16" t="str">
        <f t="shared" si="0"/>
        <v>学生骨干认证党支部书记、副书记、支委、班长、班级团支书、专项工作学生助理任期满四分之三学期不合格</v>
      </c>
      <c r="F55" s="13">
        <v>0</v>
      </c>
    </row>
    <row r="56" customHeight="1" spans="1:6">
      <c r="A56" s="14" t="s">
        <v>8</v>
      </c>
      <c r="B56" s="15" t="s">
        <v>26</v>
      </c>
      <c r="C56" s="15" t="s">
        <v>109</v>
      </c>
      <c r="D56" s="15" t="s">
        <v>28</v>
      </c>
      <c r="E56" s="16" t="str">
        <f t="shared" si="0"/>
        <v>学生骨干认证党支部书记、副书记、支委、班长、班级团支书、专项工作学生助理任期不满四分之三学期优秀</v>
      </c>
      <c r="F56" s="13">
        <v>0</v>
      </c>
    </row>
    <row r="57" customHeight="1" spans="1:6">
      <c r="A57" s="14" t="s">
        <v>8</v>
      </c>
      <c r="B57" s="15" t="s">
        <v>26</v>
      </c>
      <c r="C57" s="15" t="s">
        <v>109</v>
      </c>
      <c r="D57" s="15" t="s">
        <v>115</v>
      </c>
      <c r="E57" s="16" t="str">
        <f t="shared" si="0"/>
        <v>学生骨干认证党支部书记、副书记、支委、班长、班级团支书、专项工作学生助理任期不满四分之三学期合格</v>
      </c>
      <c r="F57" s="13">
        <v>0</v>
      </c>
    </row>
    <row r="58" customHeight="1" spans="1:6">
      <c r="A58" s="14" t="s">
        <v>8</v>
      </c>
      <c r="B58" s="15" t="s">
        <v>26</v>
      </c>
      <c r="C58" s="15" t="s">
        <v>109</v>
      </c>
      <c r="D58" s="15" t="s">
        <v>117</v>
      </c>
      <c r="E58" s="16" t="str">
        <f t="shared" si="0"/>
        <v>学生骨干认证党支部书记、副书记、支委、班长、班级团支书、专项工作学生助理任期不满四分之三学期不合格</v>
      </c>
      <c r="F58" s="13">
        <v>0</v>
      </c>
    </row>
    <row r="59" customHeight="1" spans="1:6">
      <c r="A59" s="14" t="s">
        <v>8</v>
      </c>
      <c r="B59" s="15" t="s">
        <v>107</v>
      </c>
      <c r="C59" s="15" t="s">
        <v>27</v>
      </c>
      <c r="D59" s="15" t="s">
        <v>28</v>
      </c>
      <c r="E59" s="16" t="str">
        <f t="shared" si="0"/>
        <v>学生骨干认证见习支委、党秘、班委任期满四分之三学期优秀</v>
      </c>
      <c r="F59" s="13">
        <v>2</v>
      </c>
    </row>
    <row r="60" customHeight="1" spans="1:6">
      <c r="A60" s="14" t="s">
        <v>8</v>
      </c>
      <c r="B60" s="15" t="s">
        <v>107</v>
      </c>
      <c r="C60" s="15" t="s">
        <v>27</v>
      </c>
      <c r="D60" s="15" t="s">
        <v>115</v>
      </c>
      <c r="E60" s="16" t="str">
        <f t="shared" si="0"/>
        <v>学生骨干认证见习支委、党秘、班委任期满四分之三学期合格</v>
      </c>
      <c r="F60" s="13">
        <v>2</v>
      </c>
    </row>
    <row r="61" customHeight="1" spans="1:6">
      <c r="A61" s="14" t="s">
        <v>8</v>
      </c>
      <c r="B61" s="15" t="s">
        <v>107</v>
      </c>
      <c r="C61" s="15" t="s">
        <v>27</v>
      </c>
      <c r="D61" s="15" t="s">
        <v>117</v>
      </c>
      <c r="E61" s="16" t="str">
        <f t="shared" si="0"/>
        <v>学生骨干认证见习支委、党秘、班委任期满四分之三学期不合格</v>
      </c>
      <c r="F61" s="13">
        <v>0</v>
      </c>
    </row>
    <row r="62" customHeight="1" spans="1:6">
      <c r="A62" s="14" t="s">
        <v>8</v>
      </c>
      <c r="B62" s="15" t="s">
        <v>107</v>
      </c>
      <c r="C62" s="15" t="s">
        <v>109</v>
      </c>
      <c r="D62" s="15" t="s">
        <v>28</v>
      </c>
      <c r="E62" s="16" t="str">
        <f t="shared" si="0"/>
        <v>学生骨干认证见习支委、党秘、班委任期不满四分之三学期优秀</v>
      </c>
      <c r="F62" s="13">
        <v>0</v>
      </c>
    </row>
    <row r="63" customHeight="1" spans="1:6">
      <c r="A63" s="14" t="s">
        <v>8</v>
      </c>
      <c r="B63" s="15" t="s">
        <v>107</v>
      </c>
      <c r="C63" s="15" t="s">
        <v>109</v>
      </c>
      <c r="D63" s="15" t="s">
        <v>115</v>
      </c>
      <c r="E63" s="16" t="str">
        <f t="shared" si="0"/>
        <v>学生骨干认证见习支委、党秘、班委任期不满四分之三学期合格</v>
      </c>
      <c r="F63" s="13">
        <v>0</v>
      </c>
    </row>
    <row r="64" customHeight="1" spans="1:6">
      <c r="A64" s="14" t="s">
        <v>8</v>
      </c>
      <c r="B64" s="15" t="s">
        <v>107</v>
      </c>
      <c r="C64" s="15" t="s">
        <v>109</v>
      </c>
      <c r="D64" s="15" t="s">
        <v>117</v>
      </c>
      <c r="E64" s="16" t="str">
        <f t="shared" si="0"/>
        <v>学生骨干认证见习支委、党秘、班委任期不满四分之三学期不合格</v>
      </c>
      <c r="F64" s="13">
        <v>0</v>
      </c>
    </row>
    <row r="65" customHeight="1" spans="1:6">
      <c r="A65" s="14" t="s">
        <v>8</v>
      </c>
      <c r="B65" s="15" t="s">
        <v>108</v>
      </c>
      <c r="C65" s="15" t="s">
        <v>27</v>
      </c>
      <c r="D65" s="15" t="s">
        <v>28</v>
      </c>
      <c r="E65" s="16" t="str">
        <f t="shared" si="0"/>
        <v>学生骨干认证宿舍长、课代表任期满四分之三学期优秀</v>
      </c>
      <c r="F65" s="13">
        <v>1</v>
      </c>
    </row>
    <row r="66" customHeight="1" spans="1:6">
      <c r="A66" s="14" t="s">
        <v>8</v>
      </c>
      <c r="B66" s="15" t="s">
        <v>108</v>
      </c>
      <c r="C66" s="15" t="s">
        <v>27</v>
      </c>
      <c r="D66" s="15" t="s">
        <v>115</v>
      </c>
      <c r="E66" s="16" t="str">
        <f t="shared" si="0"/>
        <v>学生骨干认证宿舍长、课代表任期满四分之三学期合格</v>
      </c>
      <c r="F66" s="13">
        <v>1</v>
      </c>
    </row>
    <row r="67" customHeight="1" spans="1:6">
      <c r="A67" s="14" t="s">
        <v>8</v>
      </c>
      <c r="B67" s="15" t="s">
        <v>108</v>
      </c>
      <c r="C67" s="15" t="s">
        <v>27</v>
      </c>
      <c r="D67" s="15" t="s">
        <v>117</v>
      </c>
      <c r="E67" s="16" t="str">
        <f t="shared" ref="E67:E133" si="1">A67&amp;B67&amp;C67&amp;D67</f>
        <v>学生骨干认证宿舍长、课代表任期满四分之三学期不合格</v>
      </c>
      <c r="F67" s="13">
        <v>0</v>
      </c>
    </row>
    <row r="68" customHeight="1" spans="1:6">
      <c r="A68" s="14" t="s">
        <v>8</v>
      </c>
      <c r="B68" s="15" t="s">
        <v>108</v>
      </c>
      <c r="C68" s="15" t="s">
        <v>109</v>
      </c>
      <c r="D68" s="15" t="s">
        <v>28</v>
      </c>
      <c r="E68" s="16" t="str">
        <f t="shared" si="1"/>
        <v>学生骨干认证宿舍长、课代表任期不满四分之三学期优秀</v>
      </c>
      <c r="F68" s="13">
        <v>0</v>
      </c>
    </row>
    <row r="69" customHeight="1" spans="1:6">
      <c r="A69" s="14" t="s">
        <v>8</v>
      </c>
      <c r="B69" s="15" t="s">
        <v>108</v>
      </c>
      <c r="C69" s="15" t="s">
        <v>109</v>
      </c>
      <c r="D69" s="15" t="s">
        <v>115</v>
      </c>
      <c r="E69" s="16" t="str">
        <f t="shared" si="1"/>
        <v>学生骨干认证宿舍长、课代表任期不满四分之三学期合格</v>
      </c>
      <c r="F69" s="13">
        <v>0</v>
      </c>
    </row>
    <row r="70" customHeight="1" spans="1:6">
      <c r="A70" s="14" t="s">
        <v>8</v>
      </c>
      <c r="B70" s="15" t="s">
        <v>108</v>
      </c>
      <c r="C70" s="15" t="s">
        <v>109</v>
      </c>
      <c r="D70" s="15" t="s">
        <v>117</v>
      </c>
      <c r="E70" s="16" t="str">
        <f t="shared" si="1"/>
        <v>学生骨干认证宿舍长、课代表任期不满四分之三学期不合格</v>
      </c>
      <c r="F70" s="13">
        <v>0</v>
      </c>
    </row>
    <row r="71" customHeight="1" spans="1:6">
      <c r="A71" s="14" t="s">
        <v>9</v>
      </c>
      <c r="B71" s="15" t="s">
        <v>69</v>
      </c>
      <c r="C71" s="15" t="s">
        <v>119</v>
      </c>
      <c r="D71" s="15" t="s">
        <v>71</v>
      </c>
      <c r="E71" s="16" t="str">
        <f t="shared" si="1"/>
        <v>智育A类竞赛国家级及以上最高等次</v>
      </c>
      <c r="F71" s="13" t="s">
        <v>194</v>
      </c>
    </row>
    <row r="72" customHeight="1" spans="1:6">
      <c r="A72" s="14" t="s">
        <v>9</v>
      </c>
      <c r="B72" s="15" t="s">
        <v>69</v>
      </c>
      <c r="C72" s="15" t="s">
        <v>119</v>
      </c>
      <c r="D72" s="15" t="s">
        <v>133</v>
      </c>
      <c r="E72" s="16" t="str">
        <f t="shared" si="1"/>
        <v>智育A类竞赛国家级及以上第二等次</v>
      </c>
      <c r="F72" s="13">
        <v>15</v>
      </c>
    </row>
    <row r="73" customHeight="1" spans="1:6">
      <c r="A73" s="14" t="s">
        <v>9</v>
      </c>
      <c r="B73" s="15" t="s">
        <v>69</v>
      </c>
      <c r="C73" s="15" t="s">
        <v>119</v>
      </c>
      <c r="D73" s="15" t="s">
        <v>136</v>
      </c>
      <c r="E73" s="16" t="str">
        <f t="shared" si="1"/>
        <v>智育A类竞赛国家级及以上第三等次</v>
      </c>
      <c r="F73" s="13">
        <v>12</v>
      </c>
    </row>
    <row r="74" customHeight="1" spans="1:6">
      <c r="A74" s="14" t="s">
        <v>9</v>
      </c>
      <c r="B74" s="15" t="s">
        <v>69</v>
      </c>
      <c r="C74" s="15" t="s">
        <v>70</v>
      </c>
      <c r="D74" s="15" t="s">
        <v>71</v>
      </c>
      <c r="E74" s="16" t="str">
        <f t="shared" si="1"/>
        <v>智育A类竞赛省部级最高等次</v>
      </c>
      <c r="F74" s="13">
        <v>10</v>
      </c>
    </row>
    <row r="75" customHeight="1" spans="1:6">
      <c r="A75" s="14" t="s">
        <v>9</v>
      </c>
      <c r="B75" s="15" t="s">
        <v>69</v>
      </c>
      <c r="C75" s="15" t="s">
        <v>70</v>
      </c>
      <c r="D75" s="15" t="s">
        <v>133</v>
      </c>
      <c r="E75" s="16" t="str">
        <f t="shared" si="1"/>
        <v>智育A类竞赛省部级第二等次</v>
      </c>
      <c r="F75" s="13">
        <v>10</v>
      </c>
    </row>
    <row r="76" customHeight="1" spans="1:6">
      <c r="A76" s="14" t="s">
        <v>9</v>
      </c>
      <c r="B76" s="15" t="s">
        <v>69</v>
      </c>
      <c r="C76" s="15" t="s">
        <v>70</v>
      </c>
      <c r="D76" s="15" t="s">
        <v>136</v>
      </c>
      <c r="E76" s="16" t="str">
        <f t="shared" si="1"/>
        <v>智育A类竞赛省部级第三等次</v>
      </c>
      <c r="F76" s="13">
        <v>8</v>
      </c>
    </row>
    <row r="77" customHeight="1" spans="1:6">
      <c r="A77" s="14" t="s">
        <v>9</v>
      </c>
      <c r="B77" s="15" t="s">
        <v>69</v>
      </c>
      <c r="C77" s="15" t="s">
        <v>116</v>
      </c>
      <c r="D77" s="15" t="s">
        <v>71</v>
      </c>
      <c r="E77" s="16" t="str">
        <f t="shared" si="1"/>
        <v>智育A类竞赛校级最高等次</v>
      </c>
      <c r="F77" s="13">
        <v>6</v>
      </c>
    </row>
    <row r="78" customHeight="1" spans="1:6">
      <c r="A78" s="14" t="s">
        <v>9</v>
      </c>
      <c r="B78" s="15" t="s">
        <v>69</v>
      </c>
      <c r="C78" s="15" t="s">
        <v>116</v>
      </c>
      <c r="D78" s="15" t="s">
        <v>133</v>
      </c>
      <c r="E78" s="16" t="str">
        <f t="shared" si="1"/>
        <v>智育A类竞赛校级第二等次</v>
      </c>
      <c r="F78" s="13">
        <v>5</v>
      </c>
    </row>
    <row r="79" customHeight="1" spans="1:6">
      <c r="A79" s="14" t="s">
        <v>9</v>
      </c>
      <c r="B79" s="15" t="s">
        <v>69</v>
      </c>
      <c r="C79" s="15" t="s">
        <v>116</v>
      </c>
      <c r="D79" s="15" t="s">
        <v>136</v>
      </c>
      <c r="E79" s="16" t="str">
        <f t="shared" si="1"/>
        <v>智育A类竞赛校级第三等次</v>
      </c>
      <c r="F79" s="13">
        <v>3</v>
      </c>
    </row>
    <row r="80" customHeight="1" spans="1:6">
      <c r="A80" s="14" t="s">
        <v>9</v>
      </c>
      <c r="B80" s="15" t="s">
        <v>69</v>
      </c>
      <c r="C80" s="15" t="s">
        <v>120</v>
      </c>
      <c r="D80" s="15" t="s">
        <v>71</v>
      </c>
      <c r="E80" s="16" t="str">
        <f t="shared" si="1"/>
        <v>智育A类竞赛院级最高等次</v>
      </c>
      <c r="F80" s="13">
        <v>2</v>
      </c>
    </row>
    <row r="81" customHeight="1" spans="1:6">
      <c r="A81" s="14" t="s">
        <v>9</v>
      </c>
      <c r="B81" s="15" t="s">
        <v>69</v>
      </c>
      <c r="C81" s="15" t="s">
        <v>120</v>
      </c>
      <c r="D81" s="15" t="s">
        <v>133</v>
      </c>
      <c r="E81" s="16" t="str">
        <f t="shared" si="1"/>
        <v>智育A类竞赛院级第二等次</v>
      </c>
      <c r="F81" s="13">
        <v>0</v>
      </c>
    </row>
    <row r="82" customHeight="1" spans="1:6">
      <c r="A82" s="14" t="s">
        <v>9</v>
      </c>
      <c r="B82" s="15" t="s">
        <v>69</v>
      </c>
      <c r="C82" s="15" t="s">
        <v>120</v>
      </c>
      <c r="D82" s="15" t="s">
        <v>136</v>
      </c>
      <c r="E82" s="16" t="str">
        <f t="shared" si="1"/>
        <v>智育A类竞赛院级第三等次</v>
      </c>
      <c r="F82" s="13">
        <v>0</v>
      </c>
    </row>
    <row r="83" customHeight="1" spans="1:6">
      <c r="A83" s="14" t="s">
        <v>9</v>
      </c>
      <c r="B83" s="15" t="s">
        <v>118</v>
      </c>
      <c r="C83" s="15" t="s">
        <v>119</v>
      </c>
      <c r="D83" s="15" t="s">
        <v>71</v>
      </c>
      <c r="E83" s="16" t="str">
        <f t="shared" si="1"/>
        <v>智育B类竞赛国家级及以上最高等次</v>
      </c>
      <c r="F83" s="13" t="s">
        <v>194</v>
      </c>
    </row>
    <row r="84" customHeight="1" spans="1:6">
      <c r="A84" s="14" t="s">
        <v>9</v>
      </c>
      <c r="B84" s="15" t="s">
        <v>118</v>
      </c>
      <c r="C84" s="15" t="s">
        <v>119</v>
      </c>
      <c r="D84" s="15" t="s">
        <v>133</v>
      </c>
      <c r="E84" s="16" t="str">
        <f t="shared" si="1"/>
        <v>智育B类竞赛国家级及以上第二等次</v>
      </c>
      <c r="F84" s="13">
        <v>10</v>
      </c>
    </row>
    <row r="85" customHeight="1" spans="1:6">
      <c r="A85" s="14" t="s">
        <v>9</v>
      </c>
      <c r="B85" s="15" t="s">
        <v>118</v>
      </c>
      <c r="C85" s="15" t="s">
        <v>119</v>
      </c>
      <c r="D85" s="15" t="s">
        <v>136</v>
      </c>
      <c r="E85" s="16" t="str">
        <f t="shared" si="1"/>
        <v>智育B类竞赛国家级及以上第三等次</v>
      </c>
      <c r="F85" s="13">
        <v>8</v>
      </c>
    </row>
    <row r="86" customHeight="1" spans="1:6">
      <c r="A86" s="14" t="s">
        <v>9</v>
      </c>
      <c r="B86" s="15" t="s">
        <v>118</v>
      </c>
      <c r="C86" s="15" t="s">
        <v>70</v>
      </c>
      <c r="D86" s="15" t="s">
        <v>71</v>
      </c>
      <c r="E86" s="16" t="str">
        <f t="shared" si="1"/>
        <v>智育B类竞赛省部级最高等次</v>
      </c>
      <c r="F86" s="13">
        <v>6</v>
      </c>
    </row>
    <row r="87" customHeight="1" spans="1:6">
      <c r="A87" s="14" t="s">
        <v>9</v>
      </c>
      <c r="B87" s="15" t="s">
        <v>118</v>
      </c>
      <c r="C87" s="15" t="s">
        <v>70</v>
      </c>
      <c r="D87" s="15" t="s">
        <v>133</v>
      </c>
      <c r="E87" s="16" t="str">
        <f t="shared" si="1"/>
        <v>智育B类竞赛省部级第二等次</v>
      </c>
      <c r="F87" s="13">
        <v>6</v>
      </c>
    </row>
    <row r="88" customHeight="1" spans="1:6">
      <c r="A88" s="14" t="s">
        <v>9</v>
      </c>
      <c r="B88" s="15" t="s">
        <v>118</v>
      </c>
      <c r="C88" s="15" t="s">
        <v>70</v>
      </c>
      <c r="D88" s="15" t="s">
        <v>136</v>
      </c>
      <c r="E88" s="16" t="str">
        <f t="shared" si="1"/>
        <v>智育B类竞赛省部级第三等次</v>
      </c>
      <c r="F88" s="13">
        <v>5</v>
      </c>
    </row>
    <row r="89" customHeight="1" spans="1:6">
      <c r="A89" s="14" t="s">
        <v>9</v>
      </c>
      <c r="B89" s="15" t="s">
        <v>118</v>
      </c>
      <c r="C89" s="15" t="s">
        <v>116</v>
      </c>
      <c r="D89" s="15" t="s">
        <v>71</v>
      </c>
      <c r="E89" s="16" t="str">
        <f t="shared" si="1"/>
        <v>智育B类竞赛校级最高等次</v>
      </c>
      <c r="F89" s="13">
        <v>4</v>
      </c>
    </row>
    <row r="90" customHeight="1" spans="1:6">
      <c r="A90" s="14" t="s">
        <v>9</v>
      </c>
      <c r="B90" s="15" t="s">
        <v>118</v>
      </c>
      <c r="C90" s="15" t="s">
        <v>116</v>
      </c>
      <c r="D90" s="15" t="s">
        <v>133</v>
      </c>
      <c r="E90" s="16" t="str">
        <f t="shared" si="1"/>
        <v>智育B类竞赛校级第二等次</v>
      </c>
      <c r="F90" s="13">
        <v>3</v>
      </c>
    </row>
    <row r="91" customHeight="1" spans="1:6">
      <c r="A91" s="14" t="s">
        <v>9</v>
      </c>
      <c r="B91" s="15" t="s">
        <v>118</v>
      </c>
      <c r="C91" s="15" t="s">
        <v>116</v>
      </c>
      <c r="D91" s="15" t="s">
        <v>136</v>
      </c>
      <c r="E91" s="16" t="str">
        <f t="shared" si="1"/>
        <v>智育B类竞赛校级第三等次</v>
      </c>
      <c r="F91" s="13">
        <v>2</v>
      </c>
    </row>
    <row r="92" customHeight="1" spans="1:6">
      <c r="A92" s="14" t="s">
        <v>9</v>
      </c>
      <c r="B92" s="15" t="s">
        <v>118</v>
      </c>
      <c r="C92" s="15" t="s">
        <v>120</v>
      </c>
      <c r="D92" s="15" t="s">
        <v>71</v>
      </c>
      <c r="E92" s="16" t="str">
        <f t="shared" si="1"/>
        <v>智育B类竞赛院级最高等次</v>
      </c>
      <c r="F92" s="13">
        <v>1</v>
      </c>
    </row>
    <row r="93" customHeight="1" spans="1:6">
      <c r="A93" s="14" t="s">
        <v>9</v>
      </c>
      <c r="B93" s="15" t="s">
        <v>118</v>
      </c>
      <c r="C93" s="15" t="s">
        <v>120</v>
      </c>
      <c r="D93" s="15" t="s">
        <v>133</v>
      </c>
      <c r="E93" s="16" t="str">
        <f t="shared" si="1"/>
        <v>智育B类竞赛院级第二等次</v>
      </c>
      <c r="F93" s="13">
        <v>0</v>
      </c>
    </row>
    <row r="94" customHeight="1" spans="1:6">
      <c r="A94" s="14" t="s">
        <v>9</v>
      </c>
      <c r="B94" s="15" t="s">
        <v>118</v>
      </c>
      <c r="C94" s="15" t="s">
        <v>120</v>
      </c>
      <c r="D94" s="15" t="s">
        <v>136</v>
      </c>
      <c r="E94" s="16" t="str">
        <f t="shared" si="1"/>
        <v>智育B类竞赛院级第三等次</v>
      </c>
      <c r="F94" s="13">
        <v>0</v>
      </c>
    </row>
    <row r="95" customHeight="1" spans="1:6">
      <c r="A95" s="14" t="s">
        <v>9</v>
      </c>
      <c r="B95" s="15" t="s">
        <v>49</v>
      </c>
      <c r="C95" s="15" t="s">
        <v>50</v>
      </c>
      <c r="D95" s="15" t="s">
        <v>28</v>
      </c>
      <c r="E95" s="16" t="str">
        <f t="shared" si="1"/>
        <v>智育大创项目国家级负责人优秀</v>
      </c>
      <c r="F95" s="13">
        <v>10</v>
      </c>
    </row>
    <row r="96" customHeight="1" spans="1:6">
      <c r="A96" s="14" t="s">
        <v>9</v>
      </c>
      <c r="B96" s="15" t="s">
        <v>49</v>
      </c>
      <c r="C96" s="15" t="s">
        <v>50</v>
      </c>
      <c r="D96" s="15" t="s">
        <v>134</v>
      </c>
      <c r="E96" s="16" t="str">
        <f t="shared" si="1"/>
        <v>智育大创项目国家级负责人良好</v>
      </c>
      <c r="F96" s="13">
        <v>9</v>
      </c>
    </row>
    <row r="97" customHeight="1" spans="1:6">
      <c r="A97" s="14" t="s">
        <v>9</v>
      </c>
      <c r="B97" s="15" t="s">
        <v>49</v>
      </c>
      <c r="C97" s="15" t="s">
        <v>50</v>
      </c>
      <c r="D97" s="15" t="s">
        <v>115</v>
      </c>
      <c r="E97" s="16" t="str">
        <f t="shared" si="1"/>
        <v>智育大创项目国家级负责人合格</v>
      </c>
      <c r="F97" s="13">
        <v>8</v>
      </c>
    </row>
    <row r="98" customHeight="1" spans="1:6">
      <c r="A98" s="14" t="s">
        <v>9</v>
      </c>
      <c r="B98" s="15" t="s">
        <v>49</v>
      </c>
      <c r="C98" s="15" t="s">
        <v>121</v>
      </c>
      <c r="D98" s="15" t="s">
        <v>28</v>
      </c>
      <c r="E98" s="16" t="str">
        <f t="shared" si="1"/>
        <v>智育大创项目国家级成员优秀</v>
      </c>
      <c r="F98" s="13">
        <v>6</v>
      </c>
    </row>
    <row r="99" customHeight="1" spans="1:6">
      <c r="A99" s="14" t="s">
        <v>9</v>
      </c>
      <c r="B99" s="15" t="s">
        <v>49</v>
      </c>
      <c r="C99" s="15" t="s">
        <v>121</v>
      </c>
      <c r="D99" s="15" t="s">
        <v>134</v>
      </c>
      <c r="E99" s="16" t="str">
        <f t="shared" si="1"/>
        <v>智育大创项目国家级成员良好</v>
      </c>
      <c r="F99" s="13">
        <v>5</v>
      </c>
    </row>
    <row r="100" customHeight="1" spans="1:6">
      <c r="A100" s="14" t="s">
        <v>9</v>
      </c>
      <c r="B100" s="15" t="s">
        <v>49</v>
      </c>
      <c r="C100" s="15" t="s">
        <v>121</v>
      </c>
      <c r="D100" s="15" t="s">
        <v>115</v>
      </c>
      <c r="E100" s="16" t="str">
        <f t="shared" si="1"/>
        <v>智育大创项目国家级成员合格</v>
      </c>
      <c r="F100" s="13">
        <v>4</v>
      </c>
    </row>
    <row r="101" customHeight="1" spans="1:6">
      <c r="A101" s="14" t="s">
        <v>9</v>
      </c>
      <c r="B101" s="15" t="s">
        <v>49</v>
      </c>
      <c r="C101" s="15" t="s">
        <v>122</v>
      </c>
      <c r="D101" s="15" t="s">
        <v>28</v>
      </c>
      <c r="E101" s="16" t="str">
        <f t="shared" si="1"/>
        <v>智育大创项目北京市级负责人优秀</v>
      </c>
      <c r="F101" s="13">
        <v>8</v>
      </c>
    </row>
    <row r="102" customHeight="1" spans="1:6">
      <c r="A102" s="14" t="s">
        <v>9</v>
      </c>
      <c r="B102" s="15" t="s">
        <v>49</v>
      </c>
      <c r="C102" s="15" t="s">
        <v>122</v>
      </c>
      <c r="D102" s="15" t="s">
        <v>134</v>
      </c>
      <c r="E102" s="16" t="str">
        <f t="shared" si="1"/>
        <v>智育大创项目北京市级负责人良好</v>
      </c>
      <c r="F102" s="13">
        <v>7</v>
      </c>
    </row>
    <row r="103" customHeight="1" spans="1:6">
      <c r="A103" s="14" t="s">
        <v>9</v>
      </c>
      <c r="B103" s="15" t="s">
        <v>49</v>
      </c>
      <c r="C103" s="15" t="s">
        <v>122</v>
      </c>
      <c r="D103" s="15" t="s">
        <v>115</v>
      </c>
      <c r="E103" s="16" t="str">
        <f t="shared" si="1"/>
        <v>智育大创项目北京市级负责人合格</v>
      </c>
      <c r="F103" s="13">
        <v>6</v>
      </c>
    </row>
    <row r="104" customHeight="1" spans="1:6">
      <c r="A104" s="14" t="s">
        <v>9</v>
      </c>
      <c r="B104" s="15" t="s">
        <v>49</v>
      </c>
      <c r="C104" s="15" t="s">
        <v>123</v>
      </c>
      <c r="D104" s="15" t="s">
        <v>28</v>
      </c>
      <c r="E104" s="16" t="str">
        <f t="shared" si="1"/>
        <v>智育大创项目北京市级成员优秀</v>
      </c>
      <c r="F104" s="13">
        <v>4</v>
      </c>
    </row>
    <row r="105" customHeight="1" spans="1:6">
      <c r="A105" s="14" t="s">
        <v>9</v>
      </c>
      <c r="B105" s="15" t="s">
        <v>49</v>
      </c>
      <c r="C105" s="15" t="s">
        <v>123</v>
      </c>
      <c r="D105" s="15" t="s">
        <v>134</v>
      </c>
      <c r="E105" s="16" t="str">
        <f t="shared" si="1"/>
        <v>智育大创项目北京市级成员良好</v>
      </c>
      <c r="F105" s="13">
        <v>3</v>
      </c>
    </row>
    <row r="106" customHeight="1" spans="1:6">
      <c r="A106" s="14" t="s">
        <v>9</v>
      </c>
      <c r="B106" s="15" t="s">
        <v>49</v>
      </c>
      <c r="C106" s="15" t="s">
        <v>123</v>
      </c>
      <c r="D106" s="15" t="s">
        <v>115</v>
      </c>
      <c r="E106" s="16" t="str">
        <f t="shared" si="1"/>
        <v>智育大创项目北京市级成员合格</v>
      </c>
      <c r="F106" s="13">
        <v>2</v>
      </c>
    </row>
    <row r="107" customHeight="1" spans="1:6">
      <c r="A107" s="14" t="s">
        <v>9</v>
      </c>
      <c r="B107" s="15" t="s">
        <v>49</v>
      </c>
      <c r="C107" s="15" t="s">
        <v>124</v>
      </c>
      <c r="D107" s="15" t="s">
        <v>28</v>
      </c>
      <c r="E107" s="16" t="str">
        <f t="shared" si="1"/>
        <v>智育大创项目校级负责人优秀</v>
      </c>
      <c r="F107" s="13">
        <v>6</v>
      </c>
    </row>
    <row r="108" customHeight="1" spans="1:6">
      <c r="A108" s="14" t="s">
        <v>9</v>
      </c>
      <c r="B108" s="15" t="s">
        <v>49</v>
      </c>
      <c r="C108" s="15" t="s">
        <v>124</v>
      </c>
      <c r="D108" s="15" t="s">
        <v>134</v>
      </c>
      <c r="E108" s="16" t="str">
        <f t="shared" si="1"/>
        <v>智育大创项目校级负责人良好</v>
      </c>
      <c r="F108" s="13">
        <v>5</v>
      </c>
    </row>
    <row r="109" customHeight="1" spans="1:6">
      <c r="A109" s="14" t="s">
        <v>9</v>
      </c>
      <c r="B109" s="15" t="s">
        <v>49</v>
      </c>
      <c r="C109" s="15" t="s">
        <v>124</v>
      </c>
      <c r="D109" s="15" t="s">
        <v>115</v>
      </c>
      <c r="E109" s="16" t="str">
        <f t="shared" si="1"/>
        <v>智育大创项目校级负责人合格</v>
      </c>
      <c r="F109" s="13">
        <v>4</v>
      </c>
    </row>
    <row r="110" customHeight="1" spans="1:6">
      <c r="A110" s="14" t="s">
        <v>9</v>
      </c>
      <c r="B110" s="15" t="s">
        <v>49</v>
      </c>
      <c r="C110" s="15" t="s">
        <v>125</v>
      </c>
      <c r="D110" s="15" t="s">
        <v>28</v>
      </c>
      <c r="E110" s="16" t="str">
        <f t="shared" si="1"/>
        <v>智育大创项目校级成员优秀</v>
      </c>
      <c r="F110" s="13">
        <v>2</v>
      </c>
    </row>
    <row r="111" customHeight="1" spans="1:6">
      <c r="A111" s="14" t="s">
        <v>9</v>
      </c>
      <c r="B111" s="15" t="s">
        <v>49</v>
      </c>
      <c r="C111" s="15" t="s">
        <v>125</v>
      </c>
      <c r="D111" s="15" t="s">
        <v>134</v>
      </c>
      <c r="E111" s="16" t="str">
        <f t="shared" si="1"/>
        <v>智育大创项目校级成员良好</v>
      </c>
      <c r="F111" s="13">
        <v>1</v>
      </c>
    </row>
    <row r="112" customHeight="1" spans="1:6">
      <c r="A112" s="14" t="s">
        <v>9</v>
      </c>
      <c r="B112" s="15" t="s">
        <v>49</v>
      </c>
      <c r="C112" s="15" t="s">
        <v>125</v>
      </c>
      <c r="D112" s="15" t="s">
        <v>115</v>
      </c>
      <c r="E112" s="16" t="str">
        <f t="shared" si="1"/>
        <v>智育大创项目校级成员合格</v>
      </c>
      <c r="F112" s="13">
        <v>1</v>
      </c>
    </row>
    <row r="113" customHeight="1" spans="1:6">
      <c r="A113" s="14" t="s">
        <v>9</v>
      </c>
      <c r="B113" s="15" t="s">
        <v>51</v>
      </c>
      <c r="C113" s="15" t="s">
        <v>126</v>
      </c>
      <c r="D113" s="15" t="s">
        <v>131</v>
      </c>
      <c r="E113" s="16" t="str">
        <f t="shared" si="1"/>
        <v>智育学术论文SCI、SSCI第一作者</v>
      </c>
      <c r="F113" s="13">
        <v>6</v>
      </c>
    </row>
    <row r="114" customHeight="1" spans="1:6">
      <c r="A114" s="14" t="s">
        <v>9</v>
      </c>
      <c r="B114" s="15" t="s">
        <v>51</v>
      </c>
      <c r="C114" s="15" t="s">
        <v>126</v>
      </c>
      <c r="D114" s="15" t="s">
        <v>135</v>
      </c>
      <c r="E114" s="16" t="str">
        <f t="shared" si="1"/>
        <v>智育学术论文SCI、SSCI共一作者</v>
      </c>
      <c r="F114" s="13">
        <v>4</v>
      </c>
    </row>
    <row r="115" customHeight="1" spans="1:6">
      <c r="A115" s="14" t="s">
        <v>9</v>
      </c>
      <c r="B115" s="15" t="s">
        <v>51</v>
      </c>
      <c r="C115" s="15" t="s">
        <v>126</v>
      </c>
      <c r="D115" s="15" t="s">
        <v>137</v>
      </c>
      <c r="E115" s="16" t="str">
        <f t="shared" si="1"/>
        <v>智育学术论文SCI、SSCI其他作者</v>
      </c>
      <c r="F115" s="13">
        <v>3</v>
      </c>
    </row>
    <row r="116" customHeight="1" spans="1:6">
      <c r="A116" s="14" t="s">
        <v>9</v>
      </c>
      <c r="B116" s="15" t="s">
        <v>51</v>
      </c>
      <c r="C116" s="15" t="s">
        <v>127</v>
      </c>
      <c r="D116" s="15" t="s">
        <v>131</v>
      </c>
      <c r="E116" s="16" t="str">
        <f t="shared" si="1"/>
        <v>智育学术论文CSCD、北大核心、EI第一作者</v>
      </c>
      <c r="F116" s="13">
        <v>4</v>
      </c>
    </row>
    <row r="117" customHeight="1" spans="1:6">
      <c r="A117" s="14" t="s">
        <v>9</v>
      </c>
      <c r="B117" s="15" t="s">
        <v>51</v>
      </c>
      <c r="C117" s="15" t="s">
        <v>127</v>
      </c>
      <c r="D117" s="15" t="s">
        <v>135</v>
      </c>
      <c r="E117" s="16" t="str">
        <f t="shared" si="1"/>
        <v>智育学术论文CSCD、北大核心、EI共一作者</v>
      </c>
      <c r="F117" s="13">
        <v>2</v>
      </c>
    </row>
    <row r="118" customHeight="1" spans="1:6">
      <c r="A118" s="14" t="s">
        <v>9</v>
      </c>
      <c r="B118" s="15" t="s">
        <v>51</v>
      </c>
      <c r="C118" s="15" t="s">
        <v>127</v>
      </c>
      <c r="D118" s="15" t="s">
        <v>137</v>
      </c>
      <c r="E118" s="16" t="str">
        <f t="shared" si="1"/>
        <v>智育学术论文CSCD、北大核心、EI其他作者</v>
      </c>
      <c r="F118" s="13">
        <v>1</v>
      </c>
    </row>
    <row r="119" customHeight="1" spans="1:6">
      <c r="A119" s="14" t="s">
        <v>9</v>
      </c>
      <c r="B119" s="15" t="s">
        <v>51</v>
      </c>
      <c r="C119" s="15" t="s">
        <v>128</v>
      </c>
      <c r="D119" s="15" t="s">
        <v>131</v>
      </c>
      <c r="E119" s="16" t="str">
        <f t="shared" si="1"/>
        <v>智育学术论文学院认定的其它正式学术期刊、校级及以上学术论文集第一作者</v>
      </c>
      <c r="F119" s="13">
        <v>1</v>
      </c>
    </row>
    <row r="120" customHeight="1" spans="1:6">
      <c r="A120" s="14" t="s">
        <v>9</v>
      </c>
      <c r="B120" s="15" t="s">
        <v>51</v>
      </c>
      <c r="C120" s="15" t="s">
        <v>128</v>
      </c>
      <c r="D120" s="15" t="s">
        <v>135</v>
      </c>
      <c r="E120" s="16" t="str">
        <f t="shared" si="1"/>
        <v>智育学术论文学院认定的其它正式学术期刊、校级及以上学术论文集共一作者</v>
      </c>
      <c r="F120" s="13">
        <v>0</v>
      </c>
    </row>
    <row r="121" customHeight="1" spans="1:6">
      <c r="A121" s="14" t="s">
        <v>9</v>
      </c>
      <c r="B121" s="15" t="s">
        <v>51</v>
      </c>
      <c r="C121" s="15" t="s">
        <v>128</v>
      </c>
      <c r="D121" s="15" t="s">
        <v>137</v>
      </c>
      <c r="E121" s="16" t="str">
        <f t="shared" si="1"/>
        <v>智育学术论文学院认定的其它正式学术期刊、校级及以上学术论文集其他作者</v>
      </c>
      <c r="F121" s="13">
        <v>0</v>
      </c>
    </row>
    <row r="122" customHeight="1" spans="1:6">
      <c r="A122" s="14" t="s">
        <v>9</v>
      </c>
      <c r="B122" s="15" t="s">
        <v>51</v>
      </c>
      <c r="C122" s="17" t="s">
        <v>129</v>
      </c>
      <c r="D122" s="15" t="s">
        <v>131</v>
      </c>
      <c r="E122" s="16" t="str">
        <f t="shared" si="1"/>
        <v>智育学术论文经认可的高水平论文第一作者</v>
      </c>
      <c r="F122" s="13" t="s">
        <v>194</v>
      </c>
    </row>
    <row r="123" customHeight="1" spans="1:6">
      <c r="A123" s="14" t="s">
        <v>9</v>
      </c>
      <c r="B123" s="15" t="s">
        <v>51</v>
      </c>
      <c r="C123" s="17" t="s">
        <v>129</v>
      </c>
      <c r="D123" s="15" t="s">
        <v>135</v>
      </c>
      <c r="E123" s="16" t="str">
        <f t="shared" si="1"/>
        <v>智育学术论文经认可的高水平论文共一作者</v>
      </c>
      <c r="F123" s="13" t="s">
        <v>194</v>
      </c>
    </row>
    <row r="124" customHeight="1" spans="1:6">
      <c r="A124" s="14" t="s">
        <v>9</v>
      </c>
      <c r="B124" s="15" t="s">
        <v>51</v>
      </c>
      <c r="C124" s="17" t="s">
        <v>129</v>
      </c>
      <c r="D124" s="15" t="s">
        <v>137</v>
      </c>
      <c r="E124" s="16" t="str">
        <f t="shared" si="1"/>
        <v>智育学术论文经认可的高水平论文其他作者</v>
      </c>
      <c r="F124" s="13" t="s">
        <v>194</v>
      </c>
    </row>
    <row r="125" customHeight="1" spans="1:6">
      <c r="A125" s="14" t="s">
        <v>9</v>
      </c>
      <c r="B125" s="15" t="s">
        <v>53</v>
      </c>
      <c r="C125" s="18" t="s">
        <v>130</v>
      </c>
      <c r="D125" s="15" t="s">
        <v>132</v>
      </c>
      <c r="E125" s="16" t="str">
        <f t="shared" si="1"/>
        <v>智育专利发明专利第一完成人</v>
      </c>
      <c r="F125" s="13">
        <v>6</v>
      </c>
    </row>
    <row r="126" customHeight="1" spans="1:6">
      <c r="A126" s="14" t="s">
        <v>9</v>
      </c>
      <c r="B126" s="15" t="s">
        <v>53</v>
      </c>
      <c r="C126" s="18" t="s">
        <v>130</v>
      </c>
      <c r="D126" s="15" t="s">
        <v>55</v>
      </c>
      <c r="E126" s="16" t="str">
        <f t="shared" si="1"/>
        <v>智育专利发明专利其他完成人</v>
      </c>
      <c r="F126" s="13">
        <v>4</v>
      </c>
    </row>
    <row r="127" customHeight="1" spans="1:6">
      <c r="A127" s="14" t="s">
        <v>9</v>
      </c>
      <c r="B127" s="15" t="s">
        <v>53</v>
      </c>
      <c r="C127" s="19" t="s">
        <v>54</v>
      </c>
      <c r="D127" s="15" t="s">
        <v>132</v>
      </c>
      <c r="E127" s="16" t="str">
        <f t="shared" si="1"/>
        <v>智育专利实用新型专利第一完成人</v>
      </c>
      <c r="F127" s="13">
        <v>2</v>
      </c>
    </row>
    <row r="128" customHeight="1" spans="1:6">
      <c r="A128" s="14" t="s">
        <v>9</v>
      </c>
      <c r="B128" s="15" t="s">
        <v>53</v>
      </c>
      <c r="C128" s="19" t="s">
        <v>54</v>
      </c>
      <c r="D128" s="15" t="s">
        <v>55</v>
      </c>
      <c r="E128" s="16" t="str">
        <f t="shared" si="1"/>
        <v>智育专利实用新型专利其他完成人</v>
      </c>
      <c r="F128" s="13">
        <v>1</v>
      </c>
    </row>
    <row r="129" customHeight="1" spans="1:6">
      <c r="A129" s="14" t="s">
        <v>10</v>
      </c>
      <c r="B129" s="15" t="s">
        <v>32</v>
      </c>
      <c r="C129" s="15" t="s">
        <v>33</v>
      </c>
      <c r="D129" s="15" t="s">
        <v>34</v>
      </c>
      <c r="E129" s="16" t="str">
        <f t="shared" si="1"/>
        <v>体育学生基本体能素质“阳光长跑”满分</v>
      </c>
      <c r="F129" s="13">
        <v>4</v>
      </c>
    </row>
    <row r="130" customHeight="1" spans="1:6">
      <c r="A130" s="14" t="s">
        <v>10</v>
      </c>
      <c r="B130" s="15" t="s">
        <v>32</v>
      </c>
      <c r="C130" s="15" t="s">
        <v>33</v>
      </c>
      <c r="D130" s="15" t="s">
        <v>143</v>
      </c>
      <c r="E130" s="16" t="str">
        <f t="shared" si="1"/>
        <v>体育学生基本体能素质“阳光长跑”及格</v>
      </c>
      <c r="F130" s="13">
        <v>2</v>
      </c>
    </row>
    <row r="131" customHeight="1" spans="1:6">
      <c r="A131" s="14" t="s">
        <v>10</v>
      </c>
      <c r="B131" s="15" t="s">
        <v>32</v>
      </c>
      <c r="C131" s="15" t="s">
        <v>33</v>
      </c>
      <c r="D131" s="15" t="s">
        <v>147</v>
      </c>
      <c r="E131" s="16" t="str">
        <f t="shared" si="1"/>
        <v>体育学生基本体能素质“阳光长跑”不及格</v>
      </c>
      <c r="F131" s="13">
        <v>0</v>
      </c>
    </row>
    <row r="132" customHeight="1" spans="1:6">
      <c r="A132" s="14" t="s">
        <v>10</v>
      </c>
      <c r="B132" s="15" t="s">
        <v>32</v>
      </c>
      <c r="C132" s="15" t="s">
        <v>37</v>
      </c>
      <c r="D132" s="15" t="s">
        <v>38</v>
      </c>
      <c r="E132" s="16" t="str">
        <f t="shared" si="1"/>
        <v>体育学生基本体能素质体质健康测试达标</v>
      </c>
      <c r="F132" s="13">
        <v>1</v>
      </c>
    </row>
    <row r="133" customHeight="1" spans="1:6">
      <c r="A133" s="14" t="s">
        <v>10</v>
      </c>
      <c r="B133" s="15" t="s">
        <v>32</v>
      </c>
      <c r="C133" s="15" t="s">
        <v>37</v>
      </c>
      <c r="D133" s="15" t="s">
        <v>144</v>
      </c>
      <c r="E133" s="16" t="str">
        <f t="shared" si="1"/>
        <v>体育学生基本体能素质体质健康测试不达标</v>
      </c>
      <c r="F133" s="13">
        <v>0</v>
      </c>
    </row>
    <row r="134" customHeight="1" spans="1:6">
      <c r="A134" s="14" t="s">
        <v>10</v>
      </c>
      <c r="B134" s="15" t="s">
        <v>73</v>
      </c>
      <c r="C134" s="15" t="s">
        <v>142</v>
      </c>
      <c r="D134" s="15"/>
      <c r="E134" s="16" t="str">
        <f t="shared" ref="E134:E199" si="2">A134&amp;B134&amp;C134&amp;D134</f>
        <v>体育群众性体育活动参与“青春接力跑”</v>
      </c>
      <c r="F134" s="13">
        <v>1</v>
      </c>
    </row>
    <row r="135" customHeight="1" spans="1:6">
      <c r="A135" s="14" t="s">
        <v>10</v>
      </c>
      <c r="B135" s="15" t="s">
        <v>73</v>
      </c>
      <c r="C135" s="15" t="s">
        <v>74</v>
      </c>
      <c r="D135" s="15"/>
      <c r="E135" s="16" t="str">
        <f t="shared" si="2"/>
        <v>体育群众性体育活动参与“三走千人”</v>
      </c>
      <c r="F135" s="13">
        <v>1</v>
      </c>
    </row>
    <row r="136" customHeight="1" spans="1:6">
      <c r="A136" s="14" t="s">
        <v>10</v>
      </c>
      <c r="B136" s="15" t="s">
        <v>73</v>
      </c>
      <c r="C136" s="15" t="s">
        <v>146</v>
      </c>
      <c r="D136" s="15"/>
      <c r="E136" s="16" t="str">
        <f t="shared" si="2"/>
        <v>体育群众性体育活动参与“校园吉尼斯活动”</v>
      </c>
      <c r="F136" s="13">
        <v>1</v>
      </c>
    </row>
    <row r="137" customHeight="1" spans="1:6">
      <c r="A137" s="14" t="s">
        <v>10</v>
      </c>
      <c r="B137" s="15" t="s">
        <v>41</v>
      </c>
      <c r="C137" s="15" t="s">
        <v>42</v>
      </c>
      <c r="D137" s="15" t="s">
        <v>43</v>
      </c>
      <c r="E137" s="16" t="str">
        <f t="shared" si="2"/>
        <v>体育体育赛事参与参加校运动会项目一等奖或第一、二名</v>
      </c>
      <c r="F137" s="13">
        <v>5</v>
      </c>
    </row>
    <row r="138" customHeight="1" spans="1:6">
      <c r="A138" s="14" t="s">
        <v>10</v>
      </c>
      <c r="B138" s="15" t="s">
        <v>41</v>
      </c>
      <c r="C138" s="15" t="s">
        <v>42</v>
      </c>
      <c r="D138" s="15" t="s">
        <v>145</v>
      </c>
      <c r="E138" s="16" t="str">
        <f t="shared" si="2"/>
        <v>体育体育赛事参与参加校运动会项目二等奖或第三、四名</v>
      </c>
      <c r="F138" s="13">
        <v>4</v>
      </c>
    </row>
    <row r="139" customHeight="1" spans="1:6">
      <c r="A139" s="14" t="s">
        <v>10</v>
      </c>
      <c r="B139" s="15" t="s">
        <v>41</v>
      </c>
      <c r="C139" s="15" t="s">
        <v>42</v>
      </c>
      <c r="D139" s="15" t="s">
        <v>148</v>
      </c>
      <c r="E139" s="16" t="str">
        <f t="shared" si="2"/>
        <v>体育体育赛事参与参加校运动会项目三等奖或第五、六名</v>
      </c>
      <c r="F139" s="13">
        <v>3</v>
      </c>
    </row>
    <row r="140" customHeight="1" spans="1:6">
      <c r="A140" s="14" t="s">
        <v>10</v>
      </c>
      <c r="B140" s="15" t="s">
        <v>41</v>
      </c>
      <c r="C140" s="15" t="s">
        <v>42</v>
      </c>
      <c r="D140" s="15" t="s">
        <v>149</v>
      </c>
      <c r="E140" s="16" t="str">
        <f t="shared" si="2"/>
        <v>体育体育赛事参与参加校运动会项目参与奖</v>
      </c>
      <c r="F140" s="13">
        <v>1</v>
      </c>
    </row>
    <row r="141" customHeight="1" spans="1:6">
      <c r="A141" s="14" t="s">
        <v>10</v>
      </c>
      <c r="B141" s="15" t="s">
        <v>41</v>
      </c>
      <c r="C141" s="15" t="s">
        <v>138</v>
      </c>
      <c r="D141" s="15" t="s">
        <v>43</v>
      </c>
      <c r="E141" s="16" t="str">
        <f t="shared" si="2"/>
        <v>体育体育赛事参与参与学院组织相关体育比赛一等奖或第一、二名</v>
      </c>
      <c r="F141" s="13">
        <v>4</v>
      </c>
    </row>
    <row r="142" customHeight="1" spans="1:6">
      <c r="A142" s="14" t="s">
        <v>10</v>
      </c>
      <c r="B142" s="15" t="s">
        <v>41</v>
      </c>
      <c r="C142" s="15" t="s">
        <v>138</v>
      </c>
      <c r="D142" s="15" t="s">
        <v>145</v>
      </c>
      <c r="E142" s="16" t="str">
        <f t="shared" si="2"/>
        <v>体育体育赛事参与参与学院组织相关体育比赛二等奖或第三、四名</v>
      </c>
      <c r="F142" s="13">
        <v>3</v>
      </c>
    </row>
    <row r="143" customHeight="1" spans="1:6">
      <c r="A143" s="14" t="s">
        <v>10</v>
      </c>
      <c r="B143" s="15" t="s">
        <v>41</v>
      </c>
      <c r="C143" s="15" t="s">
        <v>138</v>
      </c>
      <c r="D143" s="15" t="s">
        <v>148</v>
      </c>
      <c r="E143" s="16" t="str">
        <f t="shared" si="2"/>
        <v>体育体育赛事参与参与学院组织相关体育比赛三等奖或第五、六名</v>
      </c>
      <c r="F143" s="13">
        <v>2</v>
      </c>
    </row>
    <row r="144" customHeight="1" spans="1:6">
      <c r="A144" s="14" t="s">
        <v>10</v>
      </c>
      <c r="B144" s="15" t="s">
        <v>41</v>
      </c>
      <c r="C144" s="15" t="s">
        <v>138</v>
      </c>
      <c r="D144" s="15" t="s">
        <v>149</v>
      </c>
      <c r="E144" s="16" t="str">
        <f t="shared" si="2"/>
        <v>体育体育赛事参与参与学院组织相关体育比赛参与奖</v>
      </c>
      <c r="F144" s="13">
        <v>1</v>
      </c>
    </row>
    <row r="145" customHeight="1" spans="1:6">
      <c r="A145" s="14" t="s">
        <v>10</v>
      </c>
      <c r="B145" s="15" t="s">
        <v>41</v>
      </c>
      <c r="C145" s="15" t="s">
        <v>139</v>
      </c>
      <c r="D145" s="15" t="s">
        <v>43</v>
      </c>
      <c r="E145" s="16" t="str">
        <f t="shared" si="2"/>
        <v>体育体育赛事参与参与体育教学部组织相关体育比赛一等奖或第一、二名</v>
      </c>
      <c r="F145" s="13">
        <v>4</v>
      </c>
    </row>
    <row r="146" customHeight="1" spans="1:6">
      <c r="A146" s="14" t="s">
        <v>10</v>
      </c>
      <c r="B146" s="15" t="s">
        <v>41</v>
      </c>
      <c r="C146" s="15" t="s">
        <v>139</v>
      </c>
      <c r="D146" s="15" t="s">
        <v>145</v>
      </c>
      <c r="E146" s="16" t="str">
        <f t="shared" si="2"/>
        <v>体育体育赛事参与参与体育教学部组织相关体育比赛二等奖或第三、四名</v>
      </c>
      <c r="F146" s="13">
        <v>3</v>
      </c>
    </row>
    <row r="147" customHeight="1" spans="1:6">
      <c r="A147" s="14" t="s">
        <v>10</v>
      </c>
      <c r="B147" s="15" t="s">
        <v>41</v>
      </c>
      <c r="C147" s="15" t="s">
        <v>139</v>
      </c>
      <c r="D147" s="15" t="s">
        <v>148</v>
      </c>
      <c r="E147" s="16" t="str">
        <f t="shared" si="2"/>
        <v>体育体育赛事参与参与体育教学部组织相关体育比赛三等奖或第五、六名</v>
      </c>
      <c r="F147" s="13">
        <v>2</v>
      </c>
    </row>
    <row r="148" customHeight="1" spans="1:6">
      <c r="A148" s="14" t="s">
        <v>10</v>
      </c>
      <c r="B148" s="15" t="s">
        <v>41</v>
      </c>
      <c r="C148" s="15" t="s">
        <v>139</v>
      </c>
      <c r="D148" s="15" t="s">
        <v>149</v>
      </c>
      <c r="E148" s="16" t="str">
        <f t="shared" si="2"/>
        <v>体育体育赛事参与参与体育教学部组织相关体育比赛参与奖</v>
      </c>
      <c r="F148" s="13">
        <v>1</v>
      </c>
    </row>
    <row r="149" customHeight="1" spans="1:6">
      <c r="A149" s="14" t="s">
        <v>10</v>
      </c>
      <c r="B149" s="15" t="s">
        <v>41</v>
      </c>
      <c r="C149" s="15" t="s">
        <v>140</v>
      </c>
      <c r="D149" s="15" t="s">
        <v>43</v>
      </c>
      <c r="E149" s="16" t="str">
        <f t="shared" si="2"/>
        <v>体育体育赛事参与代表学校参加省级高校体育比赛一等奖或第一、二名</v>
      </c>
      <c r="F149" s="13" t="s">
        <v>194</v>
      </c>
    </row>
    <row r="150" customHeight="1" spans="1:6">
      <c r="A150" s="14" t="s">
        <v>10</v>
      </c>
      <c r="B150" s="15" t="s">
        <v>41</v>
      </c>
      <c r="C150" s="15" t="s">
        <v>140</v>
      </c>
      <c r="D150" s="15" t="s">
        <v>145</v>
      </c>
      <c r="E150" s="16" t="str">
        <f t="shared" si="2"/>
        <v>体育体育赛事参与代表学校参加省级高校体育比赛二等奖或第三、四名</v>
      </c>
      <c r="F150" s="13">
        <v>4</v>
      </c>
    </row>
    <row r="151" customHeight="1" spans="1:6">
      <c r="A151" s="14" t="s">
        <v>10</v>
      </c>
      <c r="B151" s="15" t="s">
        <v>41</v>
      </c>
      <c r="C151" s="15" t="s">
        <v>140</v>
      </c>
      <c r="D151" s="15" t="s">
        <v>148</v>
      </c>
      <c r="E151" s="16" t="str">
        <f t="shared" si="2"/>
        <v>体育体育赛事参与代表学校参加省级高校体育比赛三等奖或第五、六名</v>
      </c>
      <c r="F151" s="13">
        <v>3</v>
      </c>
    </row>
    <row r="152" customHeight="1" spans="1:6">
      <c r="A152" s="14" t="s">
        <v>10</v>
      </c>
      <c r="B152" s="15" t="s">
        <v>41</v>
      </c>
      <c r="C152" s="15" t="s">
        <v>140</v>
      </c>
      <c r="D152" s="15" t="s">
        <v>149</v>
      </c>
      <c r="E152" s="16" t="str">
        <f t="shared" si="2"/>
        <v>体育体育赛事参与代表学校参加省级高校体育比赛参与奖</v>
      </c>
      <c r="F152" s="13">
        <v>2</v>
      </c>
    </row>
    <row r="153" customHeight="1" spans="1:6">
      <c r="A153" s="14" t="s">
        <v>10</v>
      </c>
      <c r="B153" s="15" t="s">
        <v>41</v>
      </c>
      <c r="C153" s="15" t="s">
        <v>141</v>
      </c>
      <c r="D153" s="15" t="s">
        <v>43</v>
      </c>
      <c r="E153" s="16" t="str">
        <f t="shared" si="2"/>
        <v>体育体育赛事参与代表学校参加全国高校体育比赛一等奖或第一、二名</v>
      </c>
      <c r="F153" s="13" t="s">
        <v>194</v>
      </c>
    </row>
    <row r="154" customHeight="1" spans="1:6">
      <c r="A154" s="14" t="s">
        <v>10</v>
      </c>
      <c r="B154" s="15" t="s">
        <v>41</v>
      </c>
      <c r="C154" s="15" t="s">
        <v>141</v>
      </c>
      <c r="D154" s="15" t="s">
        <v>145</v>
      </c>
      <c r="E154" s="16" t="str">
        <f t="shared" si="2"/>
        <v>体育体育赛事参与代表学校参加全国高校体育比赛二等奖或第三、四名</v>
      </c>
      <c r="F154" s="13" t="s">
        <v>194</v>
      </c>
    </row>
    <row r="155" customHeight="1" spans="1:6">
      <c r="A155" s="14" t="s">
        <v>10</v>
      </c>
      <c r="B155" s="15" t="s">
        <v>41</v>
      </c>
      <c r="C155" s="15" t="s">
        <v>141</v>
      </c>
      <c r="D155" s="15" t="s">
        <v>148</v>
      </c>
      <c r="E155" s="16" t="str">
        <f t="shared" si="2"/>
        <v>体育体育赛事参与代表学校参加全国高校体育比赛三等奖或第五、六名</v>
      </c>
      <c r="F155" s="13" t="s">
        <v>194</v>
      </c>
    </row>
    <row r="156" customHeight="1" spans="1:6">
      <c r="A156" s="14" t="s">
        <v>10</v>
      </c>
      <c r="B156" s="15" t="s">
        <v>41</v>
      </c>
      <c r="C156" s="15" t="s">
        <v>141</v>
      </c>
      <c r="D156" s="15" t="s">
        <v>149</v>
      </c>
      <c r="E156" s="16" t="str">
        <f t="shared" si="2"/>
        <v>体育体育赛事参与代表学校参加全国高校体育比赛参与奖</v>
      </c>
      <c r="F156" s="13">
        <v>3</v>
      </c>
    </row>
    <row r="157" customHeight="1" spans="1:6">
      <c r="A157" s="14" t="s">
        <v>11</v>
      </c>
      <c r="B157" s="15" t="s">
        <v>76</v>
      </c>
      <c r="C157" s="15" t="s">
        <v>77</v>
      </c>
      <c r="D157" s="15" t="s">
        <v>160</v>
      </c>
      <c r="E157" s="16" t="str">
        <f t="shared" si="2"/>
        <v>美育参与校园艺术文化活动学院、学校组织的各类文化艺术活动参与</v>
      </c>
      <c r="F157" s="13">
        <v>1</v>
      </c>
    </row>
    <row r="158" customHeight="1" spans="1:6">
      <c r="A158" s="14" t="s">
        <v>11</v>
      </c>
      <c r="B158" s="15" t="s">
        <v>76</v>
      </c>
      <c r="C158" s="15" t="s">
        <v>77</v>
      </c>
      <c r="D158" s="15" t="s">
        <v>78</v>
      </c>
      <c r="E158" s="16" t="str">
        <f t="shared" si="2"/>
        <v>美育参与校园艺术文化活动学院、学校组织的各类文化艺术活动获奖</v>
      </c>
      <c r="F158" s="13">
        <v>3</v>
      </c>
    </row>
    <row r="159" customHeight="1" spans="1:6">
      <c r="A159" s="14" t="s">
        <v>11</v>
      </c>
      <c r="B159" s="15" t="s">
        <v>76</v>
      </c>
      <c r="C159" s="15" t="s">
        <v>151</v>
      </c>
      <c r="D159" s="15" t="s">
        <v>160</v>
      </c>
      <c r="E159" s="16" t="str">
        <f t="shared" si="2"/>
        <v>美育参与校园艺术文化活动校运动会方阵参与</v>
      </c>
      <c r="F159" s="13">
        <v>2</v>
      </c>
    </row>
    <row r="160" customHeight="1" spans="1:6">
      <c r="A160" s="14" t="s">
        <v>11</v>
      </c>
      <c r="B160" s="15" t="s">
        <v>76</v>
      </c>
      <c r="C160" s="15" t="s">
        <v>151</v>
      </c>
      <c r="D160" s="15" t="s">
        <v>161</v>
      </c>
      <c r="E160" s="16" t="str">
        <f t="shared" si="2"/>
        <v>美育参与校园艺术文化活动校运动会方阵活动组织者</v>
      </c>
      <c r="F160" s="13">
        <v>2</v>
      </c>
    </row>
    <row r="161" customHeight="1" spans="1:6">
      <c r="A161" s="14" t="s">
        <v>11</v>
      </c>
      <c r="B161" s="15" t="s">
        <v>76</v>
      </c>
      <c r="C161" s="15" t="s">
        <v>152</v>
      </c>
      <c r="D161" s="20" t="s">
        <v>162</v>
      </c>
      <c r="E161" s="16" t="str">
        <f t="shared" si="2"/>
        <v>美育参与校园艺术文化活动校运动会风采展一等奖</v>
      </c>
      <c r="F161" s="13">
        <v>8</v>
      </c>
    </row>
    <row r="162" customHeight="1" spans="1:6">
      <c r="A162" s="14" t="s">
        <v>11</v>
      </c>
      <c r="B162" s="15" t="s">
        <v>76</v>
      </c>
      <c r="C162" s="15" t="s">
        <v>152</v>
      </c>
      <c r="D162" s="15" t="s">
        <v>160</v>
      </c>
      <c r="E162" s="16" t="str">
        <f t="shared" si="2"/>
        <v>美育参与校园艺术文化活动校运动会风采展参与</v>
      </c>
      <c r="F162" s="13">
        <v>5</v>
      </c>
    </row>
    <row r="163" customHeight="1" spans="1:6">
      <c r="A163" s="14" t="s">
        <v>11</v>
      </c>
      <c r="B163" s="15" t="s">
        <v>76</v>
      </c>
      <c r="C163" s="15" t="s">
        <v>152</v>
      </c>
      <c r="D163" s="15" t="s">
        <v>161</v>
      </c>
      <c r="E163" s="16" t="str">
        <f t="shared" si="2"/>
        <v>美育参与校园艺术文化活动校运动会风采展活动组织者</v>
      </c>
      <c r="F163" s="13">
        <v>5</v>
      </c>
    </row>
    <row r="164" customHeight="1" spans="1:6">
      <c r="A164" s="14" t="s">
        <v>11</v>
      </c>
      <c r="B164" s="15" t="s">
        <v>76</v>
      </c>
      <c r="C164" s="15" t="s">
        <v>153</v>
      </c>
      <c r="D164" s="20" t="s">
        <v>163</v>
      </c>
      <c r="E164" s="16" t="str">
        <f t="shared" si="2"/>
        <v>美育参与校园艺术文化活动“五月的花海”合唱比赛金奖</v>
      </c>
      <c r="F164" s="13">
        <v>8</v>
      </c>
    </row>
    <row r="165" customHeight="1" spans="1:6">
      <c r="A165" s="14" t="s">
        <v>11</v>
      </c>
      <c r="B165" s="15" t="s">
        <v>76</v>
      </c>
      <c r="C165" s="15" t="s">
        <v>153</v>
      </c>
      <c r="D165" s="15" t="s">
        <v>160</v>
      </c>
      <c r="E165" s="16" t="str">
        <f t="shared" si="2"/>
        <v>美育参与校园艺术文化活动“五月的花海”合唱比赛参与</v>
      </c>
      <c r="F165" s="13">
        <v>5</v>
      </c>
    </row>
    <row r="166" customHeight="1" spans="1:6">
      <c r="A166" s="14" t="s">
        <v>11</v>
      </c>
      <c r="B166" s="15" t="s">
        <v>76</v>
      </c>
      <c r="C166" s="15" t="s">
        <v>153</v>
      </c>
      <c r="D166" s="15" t="s">
        <v>161</v>
      </c>
      <c r="E166" s="16" t="str">
        <f t="shared" si="2"/>
        <v>美育参与校园艺术文化活动“五月的花海”合唱比赛活动组织者</v>
      </c>
      <c r="F166" s="13">
        <v>5</v>
      </c>
    </row>
    <row r="167" customHeight="1" spans="1:6">
      <c r="A167" s="14" t="s">
        <v>11</v>
      </c>
      <c r="B167" s="15" t="s">
        <v>76</v>
      </c>
      <c r="C167" s="15" t="s">
        <v>154</v>
      </c>
      <c r="D167" s="15" t="s">
        <v>160</v>
      </c>
      <c r="E167" s="16" t="str">
        <f t="shared" si="2"/>
        <v>美育参与校园艺术文化活动学院晚会参与</v>
      </c>
      <c r="F167" s="13">
        <v>5</v>
      </c>
    </row>
    <row r="168" customHeight="1" spans="1:6">
      <c r="A168" s="14" t="s">
        <v>11</v>
      </c>
      <c r="B168" s="15" t="s">
        <v>76</v>
      </c>
      <c r="C168" s="15" t="s">
        <v>154</v>
      </c>
      <c r="D168" s="15" t="s">
        <v>161</v>
      </c>
      <c r="E168" s="16" t="str">
        <f t="shared" si="2"/>
        <v>美育参与校园艺术文化活动学院晚会活动组织者</v>
      </c>
      <c r="F168" s="13">
        <v>5</v>
      </c>
    </row>
    <row r="169" customHeight="1" spans="1:6">
      <c r="A169" s="14" t="s">
        <v>11</v>
      </c>
      <c r="B169" s="15" t="s">
        <v>76</v>
      </c>
      <c r="C169" s="15" t="s">
        <v>155</v>
      </c>
      <c r="D169" s="15" t="s">
        <v>160</v>
      </c>
      <c r="E169" s="16" t="str">
        <f t="shared" si="2"/>
        <v>美育参与校园艺术文化活动其他学院、学校组织的大型文艺类活动参与</v>
      </c>
      <c r="F169" s="13">
        <v>5</v>
      </c>
    </row>
    <row r="170" customHeight="1" spans="1:6">
      <c r="A170" s="14" t="s">
        <v>11</v>
      </c>
      <c r="B170" s="15" t="s">
        <v>76</v>
      </c>
      <c r="C170" s="15" t="s">
        <v>155</v>
      </c>
      <c r="D170" s="15" t="s">
        <v>161</v>
      </c>
      <c r="E170" s="16" t="str">
        <f t="shared" si="2"/>
        <v>美育参与校园艺术文化活动其他学院、学校组织的大型文艺类活动活动组织者</v>
      </c>
      <c r="F170" s="13">
        <v>5</v>
      </c>
    </row>
    <row r="171" customHeight="1" spans="1:6">
      <c r="A171" s="14" t="s">
        <v>11</v>
      </c>
      <c r="B171" s="15" t="s">
        <v>150</v>
      </c>
      <c r="C171" s="15" t="s">
        <v>156</v>
      </c>
      <c r="D171" s="15" t="s">
        <v>43</v>
      </c>
      <c r="E171" s="16" t="str">
        <f t="shared" si="2"/>
        <v>美育在各类集体或个人的文艺竞赛中获奖参与学院组织相关文艺竞赛一等奖或第一、二名</v>
      </c>
      <c r="F171" s="13">
        <v>4</v>
      </c>
    </row>
    <row r="172" customHeight="1" spans="1:6">
      <c r="A172" s="14" t="s">
        <v>11</v>
      </c>
      <c r="B172" s="15" t="s">
        <v>150</v>
      </c>
      <c r="C172" s="15" t="s">
        <v>156</v>
      </c>
      <c r="D172" s="15" t="s">
        <v>145</v>
      </c>
      <c r="E172" s="16" t="str">
        <f t="shared" si="2"/>
        <v>美育在各类集体或个人的文艺竞赛中获奖参与学院组织相关文艺竞赛二等奖或第三、四名</v>
      </c>
      <c r="F172" s="13">
        <v>3</v>
      </c>
    </row>
    <row r="173" customHeight="1" spans="1:6">
      <c r="A173" s="14" t="s">
        <v>11</v>
      </c>
      <c r="B173" s="15" t="s">
        <v>150</v>
      </c>
      <c r="C173" s="15" t="s">
        <v>156</v>
      </c>
      <c r="D173" s="15" t="s">
        <v>148</v>
      </c>
      <c r="E173" s="16" t="str">
        <f t="shared" si="2"/>
        <v>美育在各类集体或个人的文艺竞赛中获奖参与学院组织相关文艺竞赛三等奖或第五、六名</v>
      </c>
      <c r="F173" s="13">
        <v>2</v>
      </c>
    </row>
    <row r="174" customHeight="1" spans="1:6">
      <c r="A174" s="14" t="s">
        <v>11</v>
      </c>
      <c r="B174" s="15" t="s">
        <v>150</v>
      </c>
      <c r="C174" s="15" t="s">
        <v>156</v>
      </c>
      <c r="D174" s="15" t="s">
        <v>160</v>
      </c>
      <c r="E174" s="16" t="str">
        <f t="shared" si="2"/>
        <v>美育在各类集体或个人的文艺竞赛中获奖参与学院组织相关文艺竞赛参与</v>
      </c>
      <c r="F174" s="13">
        <v>0</v>
      </c>
    </row>
    <row r="175" customHeight="1" spans="1:6">
      <c r="A175" s="14" t="s">
        <v>11</v>
      </c>
      <c r="B175" s="15" t="s">
        <v>150</v>
      </c>
      <c r="C175" s="15" t="s">
        <v>157</v>
      </c>
      <c r="D175" s="15" t="s">
        <v>43</v>
      </c>
      <c r="E175" s="16" t="str">
        <f t="shared" si="2"/>
        <v>美育在各类集体或个人的文艺竞赛中获奖参与校团委组织相关文艺展演一等奖或第一、二名</v>
      </c>
      <c r="F175" s="13">
        <v>4</v>
      </c>
    </row>
    <row r="176" customHeight="1" spans="1:6">
      <c r="A176" s="14" t="s">
        <v>11</v>
      </c>
      <c r="B176" s="15" t="s">
        <v>150</v>
      </c>
      <c r="C176" s="15" t="s">
        <v>157</v>
      </c>
      <c r="D176" s="15" t="s">
        <v>145</v>
      </c>
      <c r="E176" s="16" t="str">
        <f t="shared" si="2"/>
        <v>美育在各类集体或个人的文艺竞赛中获奖参与校团委组织相关文艺展演二等奖或第三、四名</v>
      </c>
      <c r="F176" s="13">
        <v>3</v>
      </c>
    </row>
    <row r="177" customHeight="1" spans="1:6">
      <c r="A177" s="14" t="s">
        <v>11</v>
      </c>
      <c r="B177" s="15" t="s">
        <v>150</v>
      </c>
      <c r="C177" s="15" t="s">
        <v>157</v>
      </c>
      <c r="D177" s="15" t="s">
        <v>148</v>
      </c>
      <c r="E177" s="16" t="str">
        <f t="shared" si="2"/>
        <v>美育在各类集体或个人的文艺竞赛中获奖参与校团委组织相关文艺展演三等奖或第五、六名</v>
      </c>
      <c r="F177" s="13">
        <v>2</v>
      </c>
    </row>
    <row r="178" customHeight="1" spans="1:6">
      <c r="A178" s="14" t="s">
        <v>11</v>
      </c>
      <c r="B178" s="15" t="s">
        <v>150</v>
      </c>
      <c r="C178" s="15" t="s">
        <v>157</v>
      </c>
      <c r="D178" s="15" t="s">
        <v>160</v>
      </c>
      <c r="E178" s="16" t="str">
        <f t="shared" si="2"/>
        <v>美育在各类集体或个人的文艺竞赛中获奖参与校团委组织相关文艺展演参与</v>
      </c>
      <c r="F178" s="13">
        <v>1</v>
      </c>
    </row>
    <row r="179" customHeight="1" spans="1:6">
      <c r="A179" s="14" t="s">
        <v>11</v>
      </c>
      <c r="B179" s="15" t="s">
        <v>150</v>
      </c>
      <c r="C179" s="15" t="s">
        <v>158</v>
      </c>
      <c r="D179" s="15" t="s">
        <v>43</v>
      </c>
      <c r="E179" s="16" t="str">
        <f t="shared" si="2"/>
        <v>美育在各类集体或个人的文艺竞赛中获奖代表学校参加省级艺术展演一等奖或第一、二名</v>
      </c>
      <c r="F179" s="13" t="s">
        <v>194</v>
      </c>
    </row>
    <row r="180" customHeight="1" spans="1:6">
      <c r="A180" s="14" t="s">
        <v>11</v>
      </c>
      <c r="B180" s="15" t="s">
        <v>150</v>
      </c>
      <c r="C180" s="15" t="s">
        <v>158</v>
      </c>
      <c r="D180" s="15" t="s">
        <v>145</v>
      </c>
      <c r="E180" s="16" t="str">
        <f t="shared" si="2"/>
        <v>美育在各类集体或个人的文艺竞赛中获奖代表学校参加省级艺术展演二等奖或第三、四名</v>
      </c>
      <c r="F180" s="13">
        <v>4</v>
      </c>
    </row>
    <row r="181" customHeight="1" spans="1:6">
      <c r="A181" s="14" t="s">
        <v>11</v>
      </c>
      <c r="B181" s="15" t="s">
        <v>150</v>
      </c>
      <c r="C181" s="15" t="s">
        <v>158</v>
      </c>
      <c r="D181" s="15" t="s">
        <v>148</v>
      </c>
      <c r="E181" s="16" t="str">
        <f t="shared" si="2"/>
        <v>美育在各类集体或个人的文艺竞赛中获奖代表学校参加省级艺术展演三等奖或第五、六名</v>
      </c>
      <c r="F181" s="13">
        <v>3</v>
      </c>
    </row>
    <row r="182" customHeight="1" spans="1:6">
      <c r="A182" s="14" t="s">
        <v>11</v>
      </c>
      <c r="B182" s="15" t="s">
        <v>150</v>
      </c>
      <c r="C182" s="15" t="s">
        <v>158</v>
      </c>
      <c r="D182" s="15" t="s">
        <v>160</v>
      </c>
      <c r="E182" s="16" t="str">
        <f t="shared" si="2"/>
        <v>美育在各类集体或个人的文艺竞赛中获奖代表学校参加省级艺术展演参与</v>
      </c>
      <c r="F182" s="13">
        <v>2</v>
      </c>
    </row>
    <row r="183" customHeight="1" spans="1:6">
      <c r="A183" s="14" t="s">
        <v>11</v>
      </c>
      <c r="B183" s="15" t="s">
        <v>150</v>
      </c>
      <c r="C183" s="15" t="s">
        <v>159</v>
      </c>
      <c r="D183" s="15" t="s">
        <v>43</v>
      </c>
      <c r="E183" s="16" t="str">
        <f t="shared" si="2"/>
        <v>美育在各类集体或个人的文艺竞赛中获奖代表学校参加全国艺术展演一等奖或第一、二名</v>
      </c>
      <c r="F183" s="13" t="s">
        <v>194</v>
      </c>
    </row>
    <row r="184" customHeight="1" spans="1:6">
      <c r="A184" s="14" t="s">
        <v>11</v>
      </c>
      <c r="B184" s="15" t="s">
        <v>150</v>
      </c>
      <c r="C184" s="15" t="s">
        <v>159</v>
      </c>
      <c r="D184" s="15" t="s">
        <v>145</v>
      </c>
      <c r="E184" s="16" t="str">
        <f t="shared" si="2"/>
        <v>美育在各类集体或个人的文艺竞赛中获奖代表学校参加全国艺术展演二等奖或第三、四名</v>
      </c>
      <c r="F184" s="13" t="s">
        <v>194</v>
      </c>
    </row>
    <row r="185" customHeight="1" spans="1:6">
      <c r="A185" s="14" t="s">
        <v>11</v>
      </c>
      <c r="B185" s="15" t="s">
        <v>150</v>
      </c>
      <c r="C185" s="15" t="s">
        <v>159</v>
      </c>
      <c r="D185" s="15" t="s">
        <v>148</v>
      </c>
      <c r="E185" s="16" t="str">
        <f t="shared" si="2"/>
        <v>美育在各类集体或个人的文艺竞赛中获奖代表学校参加全国艺术展演三等奖或第五、六名</v>
      </c>
      <c r="F185" s="13" t="s">
        <v>194</v>
      </c>
    </row>
    <row r="186" customHeight="1" spans="1:6">
      <c r="A186" s="14" t="s">
        <v>11</v>
      </c>
      <c r="B186" s="15" t="s">
        <v>150</v>
      </c>
      <c r="C186" s="15" t="s">
        <v>159</v>
      </c>
      <c r="D186" s="15" t="s">
        <v>160</v>
      </c>
      <c r="E186" s="16" t="str">
        <f t="shared" si="2"/>
        <v>美育在各类集体或个人的文艺竞赛中获奖代表学校参加全国艺术展演参与</v>
      </c>
      <c r="F186" s="13">
        <v>3</v>
      </c>
    </row>
    <row r="187" customHeight="1" spans="1:6">
      <c r="A187" s="21" t="s">
        <v>12</v>
      </c>
      <c r="B187" s="20" t="s">
        <v>45</v>
      </c>
      <c r="C187" s="20" t="s">
        <v>171</v>
      </c>
      <c r="D187" s="15"/>
      <c r="E187" s="16" t="str">
        <f t="shared" si="2"/>
        <v>志愿实践学年志愿服务时长20h到25h</v>
      </c>
      <c r="F187" s="13">
        <v>4</v>
      </c>
    </row>
    <row r="188" customHeight="1" spans="1:6">
      <c r="A188" s="21" t="s">
        <v>12</v>
      </c>
      <c r="B188" s="20" t="s">
        <v>45</v>
      </c>
      <c r="C188" s="20" t="s">
        <v>174</v>
      </c>
      <c r="D188" s="15"/>
      <c r="E188" s="16" t="str">
        <f t="shared" si="2"/>
        <v>志愿实践学年志愿服务时长25h到30h</v>
      </c>
      <c r="F188" s="13">
        <v>5</v>
      </c>
    </row>
    <row r="189" customHeight="1" spans="1:6">
      <c r="A189" s="21" t="s">
        <v>12</v>
      </c>
      <c r="B189" s="20" t="s">
        <v>45</v>
      </c>
      <c r="C189" s="20" t="s">
        <v>177</v>
      </c>
      <c r="D189" s="15"/>
      <c r="E189" s="16" t="str">
        <f t="shared" si="2"/>
        <v>志愿实践学年志愿服务时长30h到35h</v>
      </c>
      <c r="F189" s="13">
        <v>6</v>
      </c>
    </row>
    <row r="190" customHeight="1" spans="1:6">
      <c r="A190" s="21" t="s">
        <v>12</v>
      </c>
      <c r="B190" s="20" t="s">
        <v>45</v>
      </c>
      <c r="C190" s="20" t="s">
        <v>180</v>
      </c>
      <c r="D190" s="15"/>
      <c r="E190" s="16" t="str">
        <f t="shared" si="2"/>
        <v>志愿实践学年志愿服务时长35h到40h</v>
      </c>
      <c r="F190" s="13">
        <v>7</v>
      </c>
    </row>
    <row r="191" customHeight="1" spans="1:6">
      <c r="A191" s="21" t="s">
        <v>12</v>
      </c>
      <c r="B191" s="20" t="s">
        <v>45</v>
      </c>
      <c r="C191" s="20" t="s">
        <v>46</v>
      </c>
      <c r="D191" s="15"/>
      <c r="E191" s="16" t="str">
        <f t="shared" si="2"/>
        <v>志愿实践学年志愿服务时长40h以上</v>
      </c>
      <c r="F191" s="13">
        <v>8</v>
      </c>
    </row>
    <row r="192" customHeight="1" spans="1:6">
      <c r="A192" s="21" t="s">
        <v>12</v>
      </c>
      <c r="B192" s="20" t="s">
        <v>47</v>
      </c>
      <c r="C192" s="20" t="s">
        <v>164</v>
      </c>
      <c r="D192" s="20" t="s">
        <v>172</v>
      </c>
      <c r="E192" s="16" t="str">
        <f t="shared" si="2"/>
        <v>志愿实践社会实践团体项目获奖省部级一等奖</v>
      </c>
      <c r="F192" s="13">
        <v>13</v>
      </c>
    </row>
    <row r="193" customHeight="1" spans="1:6">
      <c r="A193" s="21" t="s">
        <v>12</v>
      </c>
      <c r="B193" s="20" t="s">
        <v>47</v>
      </c>
      <c r="C193" s="20" t="s">
        <v>164</v>
      </c>
      <c r="D193" s="20" t="s">
        <v>175</v>
      </c>
      <c r="E193" s="16" t="str">
        <f t="shared" si="2"/>
        <v>志愿实践社会实践团体项目获奖省部级二等奖</v>
      </c>
      <c r="F193" s="13">
        <v>12</v>
      </c>
    </row>
    <row r="194" customHeight="1" spans="1:6">
      <c r="A194" s="21" t="s">
        <v>12</v>
      </c>
      <c r="B194" s="20" t="s">
        <v>47</v>
      </c>
      <c r="C194" s="20" t="s">
        <v>164</v>
      </c>
      <c r="D194" s="20" t="s">
        <v>179</v>
      </c>
      <c r="E194" s="16" t="str">
        <f t="shared" si="2"/>
        <v>志愿实践社会实践团体项目获奖省部级三等奖</v>
      </c>
      <c r="F194" s="13">
        <v>11</v>
      </c>
    </row>
    <row r="195" customHeight="1" spans="1:6">
      <c r="A195" s="21" t="s">
        <v>12</v>
      </c>
      <c r="B195" s="20" t="s">
        <v>47</v>
      </c>
      <c r="C195" s="20" t="s">
        <v>164</v>
      </c>
      <c r="D195" s="20" t="s">
        <v>182</v>
      </c>
      <c r="E195" s="16" t="str">
        <f t="shared" si="2"/>
        <v>志愿实践社会实践团体项目获奖校级一等奖</v>
      </c>
      <c r="F195" s="13">
        <v>11</v>
      </c>
    </row>
    <row r="196" customHeight="1" spans="1:6">
      <c r="A196" s="21" t="s">
        <v>12</v>
      </c>
      <c r="B196" s="20" t="s">
        <v>47</v>
      </c>
      <c r="C196" s="20" t="s">
        <v>164</v>
      </c>
      <c r="D196" s="20" t="s">
        <v>183</v>
      </c>
      <c r="E196" s="16" t="str">
        <f t="shared" si="2"/>
        <v>志愿实践社会实践团体项目获奖校级二等奖</v>
      </c>
      <c r="F196" s="13">
        <v>10</v>
      </c>
    </row>
    <row r="197" customHeight="1" spans="1:6">
      <c r="A197" s="21" t="s">
        <v>12</v>
      </c>
      <c r="B197" s="20" t="s">
        <v>47</v>
      </c>
      <c r="C197" s="20" t="s">
        <v>164</v>
      </c>
      <c r="D197" s="20" t="s">
        <v>184</v>
      </c>
      <c r="E197" s="16" t="str">
        <f t="shared" si="2"/>
        <v>志愿实践社会实践团体项目获奖校级三等奖</v>
      </c>
      <c r="F197" s="13">
        <v>9</v>
      </c>
    </row>
    <row r="198" customHeight="1" spans="1:6">
      <c r="A198" s="21" t="s">
        <v>12</v>
      </c>
      <c r="B198" s="20" t="s">
        <v>47</v>
      </c>
      <c r="C198" s="20" t="s">
        <v>164</v>
      </c>
      <c r="D198" s="20" t="s">
        <v>185</v>
      </c>
      <c r="E198" s="16" t="str">
        <f t="shared" si="2"/>
        <v>志愿实践社会实践团体项目获奖院级一等奖</v>
      </c>
      <c r="F198" s="13">
        <v>9</v>
      </c>
    </row>
    <row r="199" customHeight="1" spans="1:6">
      <c r="A199" s="21" t="s">
        <v>12</v>
      </c>
      <c r="B199" s="20" t="s">
        <v>47</v>
      </c>
      <c r="C199" s="20" t="s">
        <v>164</v>
      </c>
      <c r="D199" s="20" t="s">
        <v>186</v>
      </c>
      <c r="E199" s="16" t="str">
        <f t="shared" si="2"/>
        <v>志愿实践社会实践团体项目获奖院级二等奖</v>
      </c>
      <c r="F199" s="13">
        <v>8</v>
      </c>
    </row>
    <row r="200" customHeight="1" spans="1:6">
      <c r="A200" s="21" t="s">
        <v>12</v>
      </c>
      <c r="B200" s="20" t="s">
        <v>47</v>
      </c>
      <c r="C200" s="20" t="s">
        <v>164</v>
      </c>
      <c r="D200" s="20" t="s">
        <v>187</v>
      </c>
      <c r="E200" s="16" t="str">
        <f t="shared" ref="E200:E223" si="3">A200&amp;B200&amp;C200&amp;D200</f>
        <v>志愿实践社会实践团体项目获奖院级三等奖</v>
      </c>
      <c r="F200" s="13">
        <v>7</v>
      </c>
    </row>
    <row r="201" customHeight="1" spans="1:6">
      <c r="A201" s="21" t="s">
        <v>12</v>
      </c>
      <c r="B201" s="20" t="s">
        <v>47</v>
      </c>
      <c r="C201" s="20" t="s">
        <v>165</v>
      </c>
      <c r="D201" s="20" t="s">
        <v>172</v>
      </c>
      <c r="E201" s="16" t="str">
        <f t="shared" si="3"/>
        <v>志愿实践社会实践个人项目获奖省部级一等奖</v>
      </c>
      <c r="F201" s="13">
        <v>9</v>
      </c>
    </row>
    <row r="202" customHeight="1" spans="1:6">
      <c r="A202" s="21" t="s">
        <v>12</v>
      </c>
      <c r="B202" s="20" t="s">
        <v>47</v>
      </c>
      <c r="C202" s="20" t="s">
        <v>165</v>
      </c>
      <c r="D202" s="20" t="s">
        <v>175</v>
      </c>
      <c r="E202" s="16" t="str">
        <f t="shared" si="3"/>
        <v>志愿实践社会实践个人项目获奖省部级二等奖</v>
      </c>
      <c r="F202" s="13">
        <v>8</v>
      </c>
    </row>
    <row r="203" customHeight="1" spans="1:6">
      <c r="A203" s="21" t="s">
        <v>12</v>
      </c>
      <c r="B203" s="20" t="s">
        <v>47</v>
      </c>
      <c r="C203" s="20" t="s">
        <v>165</v>
      </c>
      <c r="D203" s="20" t="s">
        <v>179</v>
      </c>
      <c r="E203" s="16" t="str">
        <f t="shared" si="3"/>
        <v>志愿实践社会实践个人项目获奖省部级三等奖</v>
      </c>
      <c r="F203" s="13">
        <v>7</v>
      </c>
    </row>
    <row r="204" customHeight="1" spans="1:6">
      <c r="A204" s="21" t="s">
        <v>12</v>
      </c>
      <c r="B204" s="20" t="s">
        <v>47</v>
      </c>
      <c r="C204" s="20" t="s">
        <v>165</v>
      </c>
      <c r="D204" s="20" t="s">
        <v>182</v>
      </c>
      <c r="E204" s="16" t="str">
        <f t="shared" si="3"/>
        <v>志愿实践社会实践个人项目获奖校级一等奖</v>
      </c>
      <c r="F204" s="13">
        <v>7</v>
      </c>
    </row>
    <row r="205" customHeight="1" spans="1:6">
      <c r="A205" s="21" t="s">
        <v>12</v>
      </c>
      <c r="B205" s="20" t="s">
        <v>47</v>
      </c>
      <c r="C205" s="20" t="s">
        <v>165</v>
      </c>
      <c r="D205" s="20" t="s">
        <v>183</v>
      </c>
      <c r="E205" s="16" t="str">
        <f t="shared" si="3"/>
        <v>志愿实践社会实践个人项目获奖校级二等奖</v>
      </c>
      <c r="F205" s="13">
        <v>6</v>
      </c>
    </row>
    <row r="206" customHeight="1" spans="1:6">
      <c r="A206" s="21" t="s">
        <v>12</v>
      </c>
      <c r="B206" s="20" t="s">
        <v>47</v>
      </c>
      <c r="C206" s="20" t="s">
        <v>165</v>
      </c>
      <c r="D206" s="20" t="s">
        <v>184</v>
      </c>
      <c r="E206" s="16" t="str">
        <f t="shared" si="3"/>
        <v>志愿实践社会实践个人项目获奖校级三等奖</v>
      </c>
      <c r="F206" s="13">
        <v>5</v>
      </c>
    </row>
    <row r="207" customHeight="1" spans="1:6">
      <c r="A207" s="21" t="s">
        <v>12</v>
      </c>
      <c r="B207" s="20" t="s">
        <v>47</v>
      </c>
      <c r="C207" s="20" t="s">
        <v>165</v>
      </c>
      <c r="D207" s="20" t="s">
        <v>185</v>
      </c>
      <c r="E207" s="16" t="str">
        <f t="shared" si="3"/>
        <v>志愿实践社会实践个人项目获奖院级一等奖</v>
      </c>
      <c r="F207" s="13">
        <v>5</v>
      </c>
    </row>
    <row r="208" customHeight="1" spans="1:6">
      <c r="A208" s="21" t="s">
        <v>12</v>
      </c>
      <c r="B208" s="20" t="s">
        <v>47</v>
      </c>
      <c r="C208" s="20" t="s">
        <v>165</v>
      </c>
      <c r="D208" s="20" t="s">
        <v>186</v>
      </c>
      <c r="E208" s="16" t="str">
        <f t="shared" si="3"/>
        <v>志愿实践社会实践个人项目获奖院级二等奖</v>
      </c>
      <c r="F208" s="13">
        <v>4</v>
      </c>
    </row>
    <row r="209" customHeight="1" spans="1:6">
      <c r="A209" s="21" t="s">
        <v>12</v>
      </c>
      <c r="B209" s="20" t="s">
        <v>47</v>
      </c>
      <c r="C209" s="20" t="s">
        <v>165</v>
      </c>
      <c r="D209" s="20" t="s">
        <v>187</v>
      </c>
      <c r="E209" s="16" t="str">
        <f t="shared" si="3"/>
        <v>志愿实践社会实践个人项目获奖院级三等奖</v>
      </c>
      <c r="F209" s="13">
        <v>3</v>
      </c>
    </row>
    <row r="210" customHeight="1" spans="1:6">
      <c r="A210" s="21" t="s">
        <v>12</v>
      </c>
      <c r="B210" s="20" t="s">
        <v>47</v>
      </c>
      <c r="C210" s="20" t="s">
        <v>178</v>
      </c>
      <c r="D210" s="20"/>
      <c r="E210" s="16" t="str">
        <f t="shared" si="3"/>
        <v>志愿实践社会实践院校级社会实践参与</v>
      </c>
      <c r="F210" s="13">
        <v>3</v>
      </c>
    </row>
    <row r="211" customHeight="1" spans="1:6">
      <c r="A211" s="21" t="s">
        <v>12</v>
      </c>
      <c r="B211" s="20" t="s">
        <v>47</v>
      </c>
      <c r="C211" s="20" t="s">
        <v>181</v>
      </c>
      <c r="D211" s="20"/>
      <c r="E211" s="16" t="str">
        <f t="shared" si="3"/>
        <v>志愿实践社会实践社会组织社会实践参与</v>
      </c>
      <c r="F211" s="13">
        <v>3</v>
      </c>
    </row>
    <row r="212" customHeight="1" spans="1:6">
      <c r="A212" s="21" t="s">
        <v>12</v>
      </c>
      <c r="B212" s="20" t="s">
        <v>80</v>
      </c>
      <c r="C212" s="20" t="s">
        <v>81</v>
      </c>
      <c r="D212" s="20" t="s">
        <v>160</v>
      </c>
      <c r="E212" s="16" t="str">
        <f t="shared" si="3"/>
        <v>志愿实践劳动教育宿舍趣味运动嘉年华参与</v>
      </c>
      <c r="F212" s="13">
        <v>1</v>
      </c>
    </row>
    <row r="213" customHeight="1" spans="1:6">
      <c r="A213" s="21" t="s">
        <v>12</v>
      </c>
      <c r="B213" s="20" t="s">
        <v>80</v>
      </c>
      <c r="C213" s="20" t="s">
        <v>81</v>
      </c>
      <c r="D213" s="20" t="s">
        <v>78</v>
      </c>
      <c r="E213" s="16" t="str">
        <f t="shared" si="3"/>
        <v>志愿实践劳动教育宿舍趣味运动嘉年华获奖</v>
      </c>
      <c r="F213" s="13">
        <v>3</v>
      </c>
    </row>
    <row r="214" customHeight="1" spans="1:6">
      <c r="A214" s="21" t="s">
        <v>12</v>
      </c>
      <c r="B214" s="20" t="s">
        <v>80</v>
      </c>
      <c r="C214" s="22" t="s">
        <v>166</v>
      </c>
      <c r="D214" s="20" t="s">
        <v>160</v>
      </c>
      <c r="E214" s="16" t="str">
        <f t="shared" si="3"/>
        <v>志愿实践劳动教育“断舍离”宿舍扫除日参与</v>
      </c>
      <c r="F214" s="13">
        <v>1</v>
      </c>
    </row>
    <row r="215" customHeight="1" spans="1:6">
      <c r="A215" s="21" t="s">
        <v>12</v>
      </c>
      <c r="B215" s="20" t="s">
        <v>80</v>
      </c>
      <c r="C215" s="22" t="s">
        <v>166</v>
      </c>
      <c r="D215" s="20" t="s">
        <v>78</v>
      </c>
      <c r="E215" s="16" t="str">
        <f t="shared" si="3"/>
        <v>志愿实践劳动教育“断舍离”宿舍扫除日获奖</v>
      </c>
      <c r="F215" s="13">
        <v>3</v>
      </c>
    </row>
    <row r="216" customHeight="1" spans="1:6">
      <c r="A216" s="21" t="s">
        <v>12</v>
      </c>
      <c r="B216" s="20" t="s">
        <v>80</v>
      </c>
      <c r="C216" s="20" t="s">
        <v>167</v>
      </c>
      <c r="D216" s="20" t="s">
        <v>160</v>
      </c>
      <c r="E216" s="16" t="str">
        <f t="shared" si="3"/>
        <v>志愿实践劳动教育“星级寝室”评选参与</v>
      </c>
      <c r="F216" s="13">
        <v>1</v>
      </c>
    </row>
    <row r="217" customHeight="1" spans="1:6">
      <c r="A217" s="21" t="s">
        <v>12</v>
      </c>
      <c r="B217" s="20" t="s">
        <v>80</v>
      </c>
      <c r="C217" s="20" t="s">
        <v>167</v>
      </c>
      <c r="D217" s="20" t="s">
        <v>78</v>
      </c>
      <c r="E217" s="16" t="str">
        <f t="shared" si="3"/>
        <v>志愿实践劳动教育“星级寝室”评选获奖</v>
      </c>
      <c r="F217" s="13">
        <v>3</v>
      </c>
    </row>
    <row r="218" customHeight="1" spans="1:6">
      <c r="A218" s="21" t="s">
        <v>12</v>
      </c>
      <c r="B218" s="20" t="s">
        <v>80</v>
      </c>
      <c r="C218" s="20" t="s">
        <v>168</v>
      </c>
      <c r="D218" s="20" t="s">
        <v>160</v>
      </c>
      <c r="E218" s="16" t="str">
        <f t="shared" si="3"/>
        <v>志愿实践劳动教育其他劳动教育活动参与</v>
      </c>
      <c r="F218" s="13">
        <v>1</v>
      </c>
    </row>
    <row r="219" customHeight="1" spans="1:6">
      <c r="A219" s="21" t="s">
        <v>12</v>
      </c>
      <c r="B219" s="20" t="s">
        <v>80</v>
      </c>
      <c r="C219" s="20" t="s">
        <v>168</v>
      </c>
      <c r="D219" s="20" t="s">
        <v>78</v>
      </c>
      <c r="E219" s="16" t="str">
        <f t="shared" si="3"/>
        <v>志愿实践劳动教育其他劳动教育活动获奖</v>
      </c>
      <c r="F219" s="13">
        <v>3</v>
      </c>
    </row>
    <row r="220" customHeight="1" spans="1:6">
      <c r="A220" s="21" t="s">
        <v>92</v>
      </c>
      <c r="B220" s="20" t="s">
        <v>169</v>
      </c>
      <c r="C220" s="20" t="s">
        <v>173</v>
      </c>
      <c r="D220" s="20"/>
      <c r="E220" s="16" t="str">
        <f t="shared" si="3"/>
        <v>国际组织实习在教育部国际组织平台内的1个月以上</v>
      </c>
      <c r="F220" s="13">
        <v>3</v>
      </c>
    </row>
    <row r="221" customHeight="1" spans="1:6">
      <c r="A221" s="21" t="s">
        <v>92</v>
      </c>
      <c r="B221" s="20" t="s">
        <v>169</v>
      </c>
      <c r="C221" s="12" t="s">
        <v>176</v>
      </c>
      <c r="E221" s="12" t="str">
        <f t="shared" si="3"/>
        <v>国际组织实习在教育部国际组织平台内的不足1个月</v>
      </c>
      <c r="F221" s="13">
        <v>0</v>
      </c>
    </row>
    <row r="222" customHeight="1" spans="1:6">
      <c r="A222" s="21" t="s">
        <v>92</v>
      </c>
      <c r="B222" s="20" t="s">
        <v>170</v>
      </c>
      <c r="C222" s="20" t="s">
        <v>173</v>
      </c>
      <c r="D222" s="20"/>
      <c r="E222" s="16" t="str">
        <f t="shared" si="3"/>
        <v>国际组织实习不在教育部国际组织平台内的1个月以上</v>
      </c>
      <c r="F222" s="13">
        <v>0</v>
      </c>
    </row>
    <row r="223" customHeight="1" spans="1:6">
      <c r="A223" s="21" t="s">
        <v>92</v>
      </c>
      <c r="B223" s="20" t="s">
        <v>170</v>
      </c>
      <c r="C223" s="12" t="s">
        <v>176</v>
      </c>
      <c r="E223" s="16" t="str">
        <f t="shared" si="3"/>
        <v>国际组织实习不在教育部国际组织平台内的不足1个月</v>
      </c>
      <c r="F223" s="13">
        <v>0</v>
      </c>
    </row>
  </sheetData>
  <pageMargins left="0.7" right="0.7" top="0.75" bottom="0.75" header="0.3" footer="0.3"/>
  <headerFooter/>
  <tableParts count="1">
    <tablePart r:id="rId1"/>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84"/>
  <sheetViews>
    <sheetView topLeftCell="A367" workbookViewId="0">
      <selection activeCell="G390" sqref="G390"/>
    </sheetView>
  </sheetViews>
  <sheetFormatPr defaultColWidth="9" defaultRowHeight="14.25" outlineLevelCol="3"/>
  <cols>
    <col min="1" max="1" width="13.25" style="1" customWidth="1"/>
    <col min="2" max="2" width="26" style="1" customWidth="1"/>
    <col min="3" max="3" width="15.375" style="1" customWidth="1"/>
    <col min="4" max="4" width="10.75" style="1" customWidth="1"/>
  </cols>
  <sheetData>
    <row r="1" ht="15" spans="1:4">
      <c r="A1" s="2" t="s">
        <v>2</v>
      </c>
      <c r="B1" s="2" t="s">
        <v>4</v>
      </c>
      <c r="C1" s="2" t="s">
        <v>195</v>
      </c>
      <c r="D1" s="3" t="s">
        <v>196</v>
      </c>
    </row>
    <row r="2" spans="1:4">
      <c r="A2" s="4">
        <v>230602101</v>
      </c>
      <c r="B2" s="5" t="s">
        <v>197</v>
      </c>
      <c r="C2" s="5" t="s">
        <v>198</v>
      </c>
      <c r="D2" s="5" t="s">
        <v>199</v>
      </c>
    </row>
    <row r="3" spans="1:4">
      <c r="A3" s="4">
        <v>230602102</v>
      </c>
      <c r="B3" s="5" t="s">
        <v>200</v>
      </c>
      <c r="C3" s="5" t="s">
        <v>198</v>
      </c>
      <c r="D3" s="5" t="s">
        <v>199</v>
      </c>
    </row>
    <row r="4" spans="1:4">
      <c r="A4" s="4">
        <v>230602103</v>
      </c>
      <c r="B4" s="5" t="s">
        <v>201</v>
      </c>
      <c r="C4" s="5" t="s">
        <v>198</v>
      </c>
      <c r="D4" s="5" t="s">
        <v>199</v>
      </c>
    </row>
    <row r="5" spans="1:4">
      <c r="A5" s="4">
        <v>230602104</v>
      </c>
      <c r="B5" s="5" t="s">
        <v>202</v>
      </c>
      <c r="C5" s="5" t="s">
        <v>198</v>
      </c>
      <c r="D5" s="5" t="s">
        <v>199</v>
      </c>
    </row>
    <row r="6" spans="1:4">
      <c r="A6" s="4">
        <v>230602105</v>
      </c>
      <c r="B6" s="5" t="s">
        <v>203</v>
      </c>
      <c r="C6" s="5" t="s">
        <v>198</v>
      </c>
      <c r="D6" s="5" t="s">
        <v>199</v>
      </c>
    </row>
    <row r="7" spans="1:4">
      <c r="A7" s="6">
        <v>230602106</v>
      </c>
      <c r="B7" s="7" t="s">
        <v>204</v>
      </c>
      <c r="C7" s="7" t="s">
        <v>198</v>
      </c>
      <c r="D7" s="8" t="s">
        <v>205</v>
      </c>
    </row>
    <row r="8" spans="1:4">
      <c r="A8" s="6">
        <v>230602107</v>
      </c>
      <c r="B8" s="7" t="s">
        <v>206</v>
      </c>
      <c r="C8" s="7" t="s">
        <v>198</v>
      </c>
      <c r="D8" s="8" t="s">
        <v>205</v>
      </c>
    </row>
    <row r="9" spans="1:4">
      <c r="A9" s="6">
        <v>230602108</v>
      </c>
      <c r="B9" s="7" t="s">
        <v>207</v>
      </c>
      <c r="C9" s="7" t="s">
        <v>198</v>
      </c>
      <c r="D9" s="8" t="s">
        <v>205</v>
      </c>
    </row>
    <row r="10" spans="1:4">
      <c r="A10" s="6">
        <v>230602109</v>
      </c>
      <c r="B10" s="7" t="s">
        <v>208</v>
      </c>
      <c r="C10" s="7" t="s">
        <v>198</v>
      </c>
      <c r="D10" s="8" t="s">
        <v>205</v>
      </c>
    </row>
    <row r="11" spans="1:4">
      <c r="A11" s="6">
        <v>230602110</v>
      </c>
      <c r="B11" s="7" t="s">
        <v>209</v>
      </c>
      <c r="C11" s="7" t="s">
        <v>198</v>
      </c>
      <c r="D11" s="8" t="s">
        <v>205</v>
      </c>
    </row>
    <row r="12" spans="1:4">
      <c r="A12" s="6">
        <v>230602111</v>
      </c>
      <c r="B12" s="7" t="s">
        <v>210</v>
      </c>
      <c r="C12" s="7" t="s">
        <v>198</v>
      </c>
      <c r="D12" s="8" t="s">
        <v>205</v>
      </c>
    </row>
    <row r="13" spans="1:4">
      <c r="A13" s="6">
        <v>230602112</v>
      </c>
      <c r="B13" s="7" t="s">
        <v>211</v>
      </c>
      <c r="C13" s="7" t="s">
        <v>198</v>
      </c>
      <c r="D13" s="8" t="s">
        <v>205</v>
      </c>
    </row>
    <row r="14" spans="1:4">
      <c r="A14" s="6">
        <v>230602113</v>
      </c>
      <c r="B14" s="7" t="s">
        <v>212</v>
      </c>
      <c r="C14" s="7" t="s">
        <v>198</v>
      </c>
      <c r="D14" s="8" t="s">
        <v>205</v>
      </c>
    </row>
    <row r="15" spans="1:4">
      <c r="A15" s="6">
        <v>230602114</v>
      </c>
      <c r="B15" s="7" t="s">
        <v>213</v>
      </c>
      <c r="C15" s="7" t="s">
        <v>198</v>
      </c>
      <c r="D15" s="8" t="s">
        <v>205</v>
      </c>
    </row>
    <row r="16" spans="1:4">
      <c r="A16" s="6">
        <v>230602115</v>
      </c>
      <c r="B16" s="7" t="s">
        <v>214</v>
      </c>
      <c r="C16" s="7" t="s">
        <v>198</v>
      </c>
      <c r="D16" s="8" t="s">
        <v>205</v>
      </c>
    </row>
    <row r="17" spans="1:4">
      <c r="A17" s="6">
        <v>230602116</v>
      </c>
      <c r="B17" s="7" t="s">
        <v>215</v>
      </c>
      <c r="C17" s="7" t="s">
        <v>198</v>
      </c>
      <c r="D17" s="8" t="s">
        <v>205</v>
      </c>
    </row>
    <row r="18" spans="1:4">
      <c r="A18" s="6">
        <v>230602117</v>
      </c>
      <c r="B18" s="7" t="s">
        <v>216</v>
      </c>
      <c r="C18" s="7" t="s">
        <v>198</v>
      </c>
      <c r="D18" s="8" t="s">
        <v>205</v>
      </c>
    </row>
    <row r="19" spans="1:4">
      <c r="A19" s="6">
        <v>230602118</v>
      </c>
      <c r="B19" s="7" t="s">
        <v>217</v>
      </c>
      <c r="C19" s="7" t="s">
        <v>198</v>
      </c>
      <c r="D19" s="8" t="s">
        <v>205</v>
      </c>
    </row>
    <row r="20" spans="1:4">
      <c r="A20" s="6">
        <v>230602119</v>
      </c>
      <c r="B20" s="7" t="s">
        <v>218</v>
      </c>
      <c r="C20" s="7" t="s">
        <v>198</v>
      </c>
      <c r="D20" s="8" t="s">
        <v>205</v>
      </c>
    </row>
    <row r="21" spans="1:4">
      <c r="A21" s="6">
        <v>230602121</v>
      </c>
      <c r="B21" s="7" t="s">
        <v>219</v>
      </c>
      <c r="C21" s="7" t="s">
        <v>198</v>
      </c>
      <c r="D21" s="8" t="s">
        <v>205</v>
      </c>
    </row>
    <row r="22" spans="1:4">
      <c r="A22" s="6">
        <v>230602122</v>
      </c>
      <c r="B22" s="7" t="s">
        <v>220</v>
      </c>
      <c r="C22" s="7" t="s">
        <v>198</v>
      </c>
      <c r="D22" s="8" t="s">
        <v>205</v>
      </c>
    </row>
    <row r="23" spans="1:4">
      <c r="A23" s="6">
        <v>230602123</v>
      </c>
      <c r="B23" s="7" t="s">
        <v>221</v>
      </c>
      <c r="C23" s="7" t="s">
        <v>198</v>
      </c>
      <c r="D23" s="8" t="s">
        <v>205</v>
      </c>
    </row>
    <row r="24" spans="1:4">
      <c r="A24" s="6">
        <v>230602124</v>
      </c>
      <c r="B24" s="7" t="s">
        <v>222</v>
      </c>
      <c r="C24" s="7" t="s">
        <v>198</v>
      </c>
      <c r="D24" s="8" t="s">
        <v>205</v>
      </c>
    </row>
    <row r="25" spans="1:4">
      <c r="A25" s="6">
        <v>230602125</v>
      </c>
      <c r="B25" s="7" t="s">
        <v>223</v>
      </c>
      <c r="C25" s="7" t="s">
        <v>198</v>
      </c>
      <c r="D25" s="8" t="s">
        <v>205</v>
      </c>
    </row>
    <row r="26" spans="1:4">
      <c r="A26" s="6">
        <v>230602126</v>
      </c>
      <c r="B26" s="7" t="s">
        <v>224</v>
      </c>
      <c r="C26" s="7" t="s">
        <v>198</v>
      </c>
      <c r="D26" s="8" t="s">
        <v>205</v>
      </c>
    </row>
    <row r="27" spans="1:4">
      <c r="A27" s="6">
        <v>230602127</v>
      </c>
      <c r="B27" s="7" t="s">
        <v>225</v>
      </c>
      <c r="C27" s="7" t="s">
        <v>198</v>
      </c>
      <c r="D27" s="8" t="s">
        <v>205</v>
      </c>
    </row>
    <row r="28" spans="1:4">
      <c r="A28" s="6">
        <v>230602128</v>
      </c>
      <c r="B28" s="7" t="s">
        <v>226</v>
      </c>
      <c r="C28" s="7" t="s">
        <v>198</v>
      </c>
      <c r="D28" s="8" t="s">
        <v>205</v>
      </c>
    </row>
    <row r="29" spans="1:4">
      <c r="A29" s="6">
        <v>230602130</v>
      </c>
      <c r="B29" s="7" t="s">
        <v>227</v>
      </c>
      <c r="C29" s="7" t="s">
        <v>198</v>
      </c>
      <c r="D29" s="8" t="s">
        <v>205</v>
      </c>
    </row>
    <row r="30" spans="1:4">
      <c r="A30" s="6">
        <v>230401205</v>
      </c>
      <c r="B30" s="6" t="s">
        <v>228</v>
      </c>
      <c r="C30" s="6" t="s">
        <v>198</v>
      </c>
      <c r="D30" s="6" t="s">
        <v>229</v>
      </c>
    </row>
    <row r="31" spans="1:4">
      <c r="A31" s="6">
        <v>230701806</v>
      </c>
      <c r="B31" s="6" t="s">
        <v>230</v>
      </c>
      <c r="C31" s="6" t="s">
        <v>198</v>
      </c>
      <c r="D31" s="6" t="s">
        <v>229</v>
      </c>
    </row>
    <row r="32" spans="1:4">
      <c r="A32" s="6">
        <v>231702104</v>
      </c>
      <c r="B32" s="6" t="s">
        <v>231</v>
      </c>
      <c r="C32" s="6" t="s">
        <v>198</v>
      </c>
      <c r="D32" s="6" t="s">
        <v>229</v>
      </c>
    </row>
    <row r="33" spans="1:4">
      <c r="A33" s="6">
        <v>230903206</v>
      </c>
      <c r="B33" s="6" t="s">
        <v>232</v>
      </c>
      <c r="C33" s="6" t="s">
        <v>198</v>
      </c>
      <c r="D33" s="6" t="s">
        <v>229</v>
      </c>
    </row>
    <row r="34" spans="1:4">
      <c r="A34" s="6">
        <v>230602201</v>
      </c>
      <c r="B34" s="7" t="s">
        <v>233</v>
      </c>
      <c r="C34" s="7" t="s">
        <v>234</v>
      </c>
      <c r="D34" s="8" t="s">
        <v>205</v>
      </c>
    </row>
    <row r="35" spans="1:4">
      <c r="A35" s="6">
        <v>230602202</v>
      </c>
      <c r="B35" s="7" t="s">
        <v>235</v>
      </c>
      <c r="C35" s="7" t="s">
        <v>234</v>
      </c>
      <c r="D35" s="8" t="s">
        <v>205</v>
      </c>
    </row>
    <row r="36" spans="1:4">
      <c r="A36" s="4">
        <v>230602203</v>
      </c>
      <c r="B36" s="5" t="s">
        <v>236</v>
      </c>
      <c r="C36" s="5" t="s">
        <v>234</v>
      </c>
      <c r="D36" s="5" t="s">
        <v>199</v>
      </c>
    </row>
    <row r="37" spans="1:4">
      <c r="A37" s="6">
        <v>230602205</v>
      </c>
      <c r="B37" s="7" t="s">
        <v>237</v>
      </c>
      <c r="C37" s="7" t="s">
        <v>234</v>
      </c>
      <c r="D37" s="8" t="s">
        <v>205</v>
      </c>
    </row>
    <row r="38" spans="1:4">
      <c r="A38" s="6">
        <v>230602206</v>
      </c>
      <c r="B38" s="7" t="s">
        <v>238</v>
      </c>
      <c r="C38" s="7" t="s">
        <v>234</v>
      </c>
      <c r="D38" s="8" t="s">
        <v>205</v>
      </c>
    </row>
    <row r="39" spans="1:4">
      <c r="A39" s="6">
        <v>230602207</v>
      </c>
      <c r="B39" s="7" t="s">
        <v>239</v>
      </c>
      <c r="C39" s="7" t="s">
        <v>234</v>
      </c>
      <c r="D39" s="8" t="s">
        <v>205</v>
      </c>
    </row>
    <row r="40" spans="1:4">
      <c r="A40" s="6">
        <v>230602209</v>
      </c>
      <c r="B40" s="7" t="s">
        <v>240</v>
      </c>
      <c r="C40" s="7" t="s">
        <v>234</v>
      </c>
      <c r="D40" s="8" t="s">
        <v>205</v>
      </c>
    </row>
    <row r="41" spans="1:4">
      <c r="A41" s="6">
        <v>230602210</v>
      </c>
      <c r="B41" s="7" t="s">
        <v>241</v>
      </c>
      <c r="C41" s="7" t="s">
        <v>234</v>
      </c>
      <c r="D41" s="8" t="s">
        <v>205</v>
      </c>
    </row>
    <row r="42" spans="1:4">
      <c r="A42" s="6">
        <v>230602211</v>
      </c>
      <c r="B42" s="7" t="s">
        <v>242</v>
      </c>
      <c r="C42" s="7" t="s">
        <v>234</v>
      </c>
      <c r="D42" s="8" t="s">
        <v>205</v>
      </c>
    </row>
    <row r="43" spans="1:4">
      <c r="A43" s="6">
        <v>230602212</v>
      </c>
      <c r="B43" s="7" t="s">
        <v>243</v>
      </c>
      <c r="C43" s="7" t="s">
        <v>234</v>
      </c>
      <c r="D43" s="8" t="s">
        <v>205</v>
      </c>
    </row>
    <row r="44" spans="1:4">
      <c r="A44" s="6">
        <v>230602213</v>
      </c>
      <c r="B44" s="7" t="s">
        <v>244</v>
      </c>
      <c r="C44" s="7" t="s">
        <v>234</v>
      </c>
      <c r="D44" s="8" t="s">
        <v>205</v>
      </c>
    </row>
    <row r="45" spans="1:4">
      <c r="A45" s="6">
        <v>230602214</v>
      </c>
      <c r="B45" s="7" t="s">
        <v>245</v>
      </c>
      <c r="C45" s="7" t="s">
        <v>234</v>
      </c>
      <c r="D45" s="8" t="s">
        <v>205</v>
      </c>
    </row>
    <row r="46" spans="1:4">
      <c r="A46" s="4">
        <v>230602215</v>
      </c>
      <c r="B46" s="5" t="s">
        <v>246</v>
      </c>
      <c r="C46" s="5" t="s">
        <v>234</v>
      </c>
      <c r="D46" s="5" t="s">
        <v>199</v>
      </c>
    </row>
    <row r="47" spans="1:4">
      <c r="A47" s="4">
        <v>230602216</v>
      </c>
      <c r="B47" s="5" t="s">
        <v>247</v>
      </c>
      <c r="C47" s="5" t="s">
        <v>234</v>
      </c>
      <c r="D47" s="5" t="s">
        <v>199</v>
      </c>
    </row>
    <row r="48" spans="1:4">
      <c r="A48" s="4">
        <v>230602217</v>
      </c>
      <c r="B48" s="5" t="s">
        <v>248</v>
      </c>
      <c r="C48" s="5" t="s">
        <v>234</v>
      </c>
      <c r="D48" s="5" t="s">
        <v>199</v>
      </c>
    </row>
    <row r="49" spans="1:4">
      <c r="A49" s="4">
        <v>230602218</v>
      </c>
      <c r="B49" s="5" t="s">
        <v>249</v>
      </c>
      <c r="C49" s="5" t="s">
        <v>234</v>
      </c>
      <c r="D49" s="5" t="s">
        <v>199</v>
      </c>
    </row>
    <row r="50" spans="1:4">
      <c r="A50" s="6">
        <v>230602219</v>
      </c>
      <c r="B50" s="7" t="s">
        <v>250</v>
      </c>
      <c r="C50" s="7" t="s">
        <v>234</v>
      </c>
      <c r="D50" s="8" t="s">
        <v>205</v>
      </c>
    </row>
    <row r="51" spans="1:4">
      <c r="A51" s="6">
        <v>230602220</v>
      </c>
      <c r="B51" s="7" t="s">
        <v>251</v>
      </c>
      <c r="C51" s="7" t="s">
        <v>234</v>
      </c>
      <c r="D51" s="8" t="s">
        <v>205</v>
      </c>
    </row>
    <row r="52" spans="1:4">
      <c r="A52" s="6">
        <v>230602221</v>
      </c>
      <c r="B52" s="7" t="s">
        <v>252</v>
      </c>
      <c r="C52" s="7" t="s">
        <v>234</v>
      </c>
      <c r="D52" s="8" t="s">
        <v>205</v>
      </c>
    </row>
    <row r="53" spans="1:4">
      <c r="A53" s="6">
        <v>230602222</v>
      </c>
      <c r="B53" s="7" t="s">
        <v>253</v>
      </c>
      <c r="C53" s="7" t="s">
        <v>234</v>
      </c>
      <c r="D53" s="8" t="s">
        <v>205</v>
      </c>
    </row>
    <row r="54" spans="1:4">
      <c r="A54" s="4">
        <v>230602223</v>
      </c>
      <c r="B54" s="5" t="s">
        <v>254</v>
      </c>
      <c r="C54" s="5" t="s">
        <v>234</v>
      </c>
      <c r="D54" s="5" t="s">
        <v>199</v>
      </c>
    </row>
    <row r="55" spans="1:4">
      <c r="A55" s="6">
        <v>230602225</v>
      </c>
      <c r="B55" s="7" t="s">
        <v>255</v>
      </c>
      <c r="C55" s="7" t="s">
        <v>234</v>
      </c>
      <c r="D55" s="8" t="s">
        <v>205</v>
      </c>
    </row>
    <row r="56" spans="1:4">
      <c r="A56" s="6">
        <v>230602226</v>
      </c>
      <c r="B56" s="7" t="s">
        <v>256</v>
      </c>
      <c r="C56" s="7" t="s">
        <v>234</v>
      </c>
      <c r="D56" s="8" t="s">
        <v>205</v>
      </c>
    </row>
    <row r="57" spans="1:4">
      <c r="A57" s="6">
        <v>230602227</v>
      </c>
      <c r="B57" s="7" t="s">
        <v>257</v>
      </c>
      <c r="C57" s="7" t="s">
        <v>234</v>
      </c>
      <c r="D57" s="8" t="s">
        <v>205</v>
      </c>
    </row>
    <row r="58" spans="1:4">
      <c r="A58" s="6">
        <v>230602228</v>
      </c>
      <c r="B58" s="7" t="s">
        <v>258</v>
      </c>
      <c r="C58" s="7" t="s">
        <v>234</v>
      </c>
      <c r="D58" s="8" t="s">
        <v>205</v>
      </c>
    </row>
    <row r="59" spans="1:4">
      <c r="A59" s="6">
        <v>230602229</v>
      </c>
      <c r="B59" s="7" t="s">
        <v>259</v>
      </c>
      <c r="C59" s="7" t="s">
        <v>234</v>
      </c>
      <c r="D59" s="8" t="s">
        <v>205</v>
      </c>
    </row>
    <row r="60" spans="1:4">
      <c r="A60" s="6">
        <v>230201104</v>
      </c>
      <c r="B60" s="6" t="s">
        <v>260</v>
      </c>
      <c r="C60" s="6" t="s">
        <v>234</v>
      </c>
      <c r="D60" s="6" t="s">
        <v>229</v>
      </c>
    </row>
    <row r="61" spans="1:4">
      <c r="A61" s="6">
        <v>230201502</v>
      </c>
      <c r="B61" s="6" t="s">
        <v>261</v>
      </c>
      <c r="C61" s="6" t="s">
        <v>234</v>
      </c>
      <c r="D61" s="6" t="s">
        <v>229</v>
      </c>
    </row>
    <row r="62" spans="1:4">
      <c r="A62" s="6">
        <v>230205429</v>
      </c>
      <c r="B62" s="6" t="s">
        <v>262</v>
      </c>
      <c r="C62" s="6" t="s">
        <v>234</v>
      </c>
      <c r="D62" s="6" t="s">
        <v>229</v>
      </c>
    </row>
    <row r="63" spans="1:4">
      <c r="A63" s="6">
        <v>231702105</v>
      </c>
      <c r="B63" s="6" t="s">
        <v>263</v>
      </c>
      <c r="C63" s="6" t="s">
        <v>234</v>
      </c>
      <c r="D63" s="6" t="s">
        <v>229</v>
      </c>
    </row>
    <row r="64" spans="1:4">
      <c r="A64" s="6">
        <v>230602301</v>
      </c>
      <c r="B64" s="7" t="s">
        <v>264</v>
      </c>
      <c r="C64" s="7" t="s">
        <v>265</v>
      </c>
      <c r="D64" s="8" t="s">
        <v>205</v>
      </c>
    </row>
    <row r="65" spans="1:4">
      <c r="A65" s="6">
        <v>230602302</v>
      </c>
      <c r="B65" s="7" t="s">
        <v>266</v>
      </c>
      <c r="C65" s="7" t="s">
        <v>265</v>
      </c>
      <c r="D65" s="8" t="s">
        <v>205</v>
      </c>
    </row>
    <row r="66" spans="1:4">
      <c r="A66" s="6">
        <v>230602303</v>
      </c>
      <c r="B66" s="7" t="s">
        <v>267</v>
      </c>
      <c r="C66" s="7" t="s">
        <v>265</v>
      </c>
      <c r="D66" s="8" t="s">
        <v>205</v>
      </c>
    </row>
    <row r="67" spans="1:4">
      <c r="A67" s="6">
        <v>230602304</v>
      </c>
      <c r="B67" s="7" t="s">
        <v>268</v>
      </c>
      <c r="C67" s="7" t="s">
        <v>265</v>
      </c>
      <c r="D67" s="8" t="s">
        <v>205</v>
      </c>
    </row>
    <row r="68" spans="1:4">
      <c r="A68" s="6">
        <v>230602306</v>
      </c>
      <c r="B68" s="7" t="s">
        <v>269</v>
      </c>
      <c r="C68" s="7" t="s">
        <v>265</v>
      </c>
      <c r="D68" s="8" t="s">
        <v>205</v>
      </c>
    </row>
    <row r="69" spans="1:4">
      <c r="A69" s="6">
        <v>230602307</v>
      </c>
      <c r="B69" s="7" t="s">
        <v>270</v>
      </c>
      <c r="C69" s="7" t="s">
        <v>265</v>
      </c>
      <c r="D69" s="8" t="s">
        <v>205</v>
      </c>
    </row>
    <row r="70" spans="1:4">
      <c r="A70" s="6">
        <v>230602308</v>
      </c>
      <c r="B70" s="7" t="s">
        <v>271</v>
      </c>
      <c r="C70" s="7" t="s">
        <v>265</v>
      </c>
      <c r="D70" s="8" t="s">
        <v>205</v>
      </c>
    </row>
    <row r="71" spans="1:4">
      <c r="A71" s="6">
        <v>230602309</v>
      </c>
      <c r="B71" s="7" t="s">
        <v>272</v>
      </c>
      <c r="C71" s="7" t="s">
        <v>265</v>
      </c>
      <c r="D71" s="8" t="s">
        <v>205</v>
      </c>
    </row>
    <row r="72" spans="1:4">
      <c r="A72" s="6">
        <v>230602310</v>
      </c>
      <c r="B72" s="7" t="s">
        <v>273</v>
      </c>
      <c r="C72" s="7" t="s">
        <v>265</v>
      </c>
      <c r="D72" s="8" t="s">
        <v>205</v>
      </c>
    </row>
    <row r="73" spans="1:4">
      <c r="A73" s="6">
        <v>230602311</v>
      </c>
      <c r="B73" s="7" t="s">
        <v>274</v>
      </c>
      <c r="C73" s="7" t="s">
        <v>265</v>
      </c>
      <c r="D73" s="8" t="s">
        <v>205</v>
      </c>
    </row>
    <row r="74" spans="1:4">
      <c r="A74" s="6">
        <v>230602312</v>
      </c>
      <c r="B74" s="7" t="s">
        <v>275</v>
      </c>
      <c r="C74" s="7" t="s">
        <v>265</v>
      </c>
      <c r="D74" s="8" t="s">
        <v>205</v>
      </c>
    </row>
    <row r="75" spans="1:4">
      <c r="A75" s="6">
        <v>230602313</v>
      </c>
      <c r="B75" s="7" t="s">
        <v>276</v>
      </c>
      <c r="C75" s="7" t="s">
        <v>265</v>
      </c>
      <c r="D75" s="8" t="s">
        <v>205</v>
      </c>
    </row>
    <row r="76" spans="1:4">
      <c r="A76" s="6">
        <v>230602314</v>
      </c>
      <c r="B76" s="7" t="s">
        <v>277</v>
      </c>
      <c r="C76" s="7" t="s">
        <v>265</v>
      </c>
      <c r="D76" s="8" t="s">
        <v>205</v>
      </c>
    </row>
    <row r="77" spans="1:4">
      <c r="A77" s="6">
        <v>230602315</v>
      </c>
      <c r="B77" s="7" t="s">
        <v>278</v>
      </c>
      <c r="C77" s="7" t="s">
        <v>265</v>
      </c>
      <c r="D77" s="8" t="s">
        <v>205</v>
      </c>
    </row>
    <row r="78" spans="1:4">
      <c r="A78" s="6">
        <v>230602317</v>
      </c>
      <c r="B78" s="7" t="s">
        <v>279</v>
      </c>
      <c r="C78" s="7" t="s">
        <v>265</v>
      </c>
      <c r="D78" s="8" t="s">
        <v>205</v>
      </c>
    </row>
    <row r="79" spans="1:4">
      <c r="A79" s="6">
        <v>230602318</v>
      </c>
      <c r="B79" s="7" t="s">
        <v>280</v>
      </c>
      <c r="C79" s="7" t="s">
        <v>265</v>
      </c>
      <c r="D79" s="8" t="s">
        <v>205</v>
      </c>
    </row>
    <row r="80" spans="1:4">
      <c r="A80" s="6">
        <v>230602319</v>
      </c>
      <c r="B80" s="7" t="s">
        <v>281</v>
      </c>
      <c r="C80" s="7" t="s">
        <v>265</v>
      </c>
      <c r="D80" s="8" t="s">
        <v>205</v>
      </c>
    </row>
    <row r="81" spans="1:4">
      <c r="A81" s="6">
        <v>230602320</v>
      </c>
      <c r="B81" s="7" t="s">
        <v>282</v>
      </c>
      <c r="C81" s="7" t="s">
        <v>265</v>
      </c>
      <c r="D81" s="8" t="s">
        <v>205</v>
      </c>
    </row>
    <row r="82" spans="1:4">
      <c r="A82" s="6">
        <v>230602321</v>
      </c>
      <c r="B82" s="7" t="s">
        <v>283</v>
      </c>
      <c r="C82" s="7" t="s">
        <v>265</v>
      </c>
      <c r="D82" s="8" t="s">
        <v>205</v>
      </c>
    </row>
    <row r="83" spans="1:4">
      <c r="A83" s="6">
        <v>230602322</v>
      </c>
      <c r="B83" s="7" t="s">
        <v>284</v>
      </c>
      <c r="C83" s="7" t="s">
        <v>265</v>
      </c>
      <c r="D83" s="8" t="s">
        <v>205</v>
      </c>
    </row>
    <row r="84" spans="1:4">
      <c r="A84" s="4">
        <v>230602323</v>
      </c>
      <c r="B84" s="5" t="s">
        <v>285</v>
      </c>
      <c r="C84" s="5" t="s">
        <v>265</v>
      </c>
      <c r="D84" s="5" t="s">
        <v>199</v>
      </c>
    </row>
    <row r="85" spans="1:4">
      <c r="A85" s="4">
        <v>230602324</v>
      </c>
      <c r="B85" s="5" t="s">
        <v>286</v>
      </c>
      <c r="C85" s="5" t="s">
        <v>265</v>
      </c>
      <c r="D85" s="5" t="s">
        <v>199</v>
      </c>
    </row>
    <row r="86" spans="1:4">
      <c r="A86" s="4">
        <v>230602325</v>
      </c>
      <c r="B86" s="5" t="s">
        <v>287</v>
      </c>
      <c r="C86" s="5" t="s">
        <v>265</v>
      </c>
      <c r="D86" s="5" t="s">
        <v>199</v>
      </c>
    </row>
    <row r="87" spans="1:4">
      <c r="A87" s="4">
        <v>230602327</v>
      </c>
      <c r="B87" s="5" t="s">
        <v>288</v>
      </c>
      <c r="C87" s="5" t="s">
        <v>265</v>
      </c>
      <c r="D87" s="5" t="s">
        <v>199</v>
      </c>
    </row>
    <row r="88" spans="1:4">
      <c r="A88" s="4">
        <v>230602328</v>
      </c>
      <c r="B88" s="5" t="s">
        <v>289</v>
      </c>
      <c r="C88" s="5" t="s">
        <v>265</v>
      </c>
      <c r="D88" s="5" t="s">
        <v>199</v>
      </c>
    </row>
    <row r="89" spans="1:4">
      <c r="A89" s="4">
        <v>230602329</v>
      </c>
      <c r="B89" s="5" t="s">
        <v>290</v>
      </c>
      <c r="C89" s="5" t="s">
        <v>265</v>
      </c>
      <c r="D89" s="5" t="s">
        <v>199</v>
      </c>
    </row>
    <row r="90" spans="1:4">
      <c r="A90" s="4">
        <v>230602330</v>
      </c>
      <c r="B90" s="5" t="s">
        <v>291</v>
      </c>
      <c r="C90" s="5" t="s">
        <v>265</v>
      </c>
      <c r="D90" s="5" t="s">
        <v>199</v>
      </c>
    </row>
    <row r="91" spans="1:4">
      <c r="A91" s="6">
        <v>230302213</v>
      </c>
      <c r="B91" s="6" t="s">
        <v>292</v>
      </c>
      <c r="C91" s="6" t="s">
        <v>265</v>
      </c>
      <c r="D91" s="6" t="s">
        <v>229</v>
      </c>
    </row>
    <row r="92" spans="1:4">
      <c r="A92" s="6">
        <v>230303203</v>
      </c>
      <c r="B92" s="6" t="s">
        <v>293</v>
      </c>
      <c r="C92" s="6" t="s">
        <v>265</v>
      </c>
      <c r="D92" s="6" t="s">
        <v>229</v>
      </c>
    </row>
    <row r="93" spans="1:4">
      <c r="A93" s="6">
        <v>230303312</v>
      </c>
      <c r="B93" s="6" t="s">
        <v>294</v>
      </c>
      <c r="C93" s="6" t="s">
        <v>265</v>
      </c>
      <c r="D93" s="6" t="s">
        <v>229</v>
      </c>
    </row>
    <row r="94" spans="1:4">
      <c r="A94" s="6">
        <v>230501108</v>
      </c>
      <c r="B94" s="6" t="s">
        <v>295</v>
      </c>
      <c r="C94" s="6" t="s">
        <v>265</v>
      </c>
      <c r="D94" s="6" t="s">
        <v>229</v>
      </c>
    </row>
    <row r="95" spans="1:4">
      <c r="A95" s="6">
        <v>220101123</v>
      </c>
      <c r="B95" s="7" t="s">
        <v>296</v>
      </c>
      <c r="C95" s="7" t="s">
        <v>297</v>
      </c>
      <c r="D95" s="8" t="s">
        <v>205</v>
      </c>
    </row>
    <row r="96" spans="1:4">
      <c r="A96" s="6">
        <v>220301218</v>
      </c>
      <c r="B96" s="7" t="s">
        <v>298</v>
      </c>
      <c r="C96" s="7" t="s">
        <v>297</v>
      </c>
      <c r="D96" s="8" t="s">
        <v>205</v>
      </c>
    </row>
    <row r="97" spans="1:4">
      <c r="A97" s="6">
        <v>230604101</v>
      </c>
      <c r="B97" s="7" t="s">
        <v>299</v>
      </c>
      <c r="C97" s="7" t="s">
        <v>297</v>
      </c>
      <c r="D97" s="8" t="s">
        <v>205</v>
      </c>
    </row>
    <row r="98" spans="1:4">
      <c r="A98" s="6">
        <v>230604102</v>
      </c>
      <c r="B98" s="7" t="s">
        <v>300</v>
      </c>
      <c r="C98" s="7" t="s">
        <v>297</v>
      </c>
      <c r="D98" s="8" t="s">
        <v>205</v>
      </c>
    </row>
    <row r="99" spans="1:4">
      <c r="A99" s="6">
        <v>230604103</v>
      </c>
      <c r="B99" s="7" t="s">
        <v>301</v>
      </c>
      <c r="C99" s="7" t="s">
        <v>297</v>
      </c>
      <c r="D99" s="8" t="s">
        <v>205</v>
      </c>
    </row>
    <row r="100" spans="1:4">
      <c r="A100" s="6">
        <v>230604104</v>
      </c>
      <c r="B100" s="7" t="s">
        <v>302</v>
      </c>
      <c r="C100" s="7" t="s">
        <v>297</v>
      </c>
      <c r="D100" s="8" t="s">
        <v>205</v>
      </c>
    </row>
    <row r="101" spans="1:4">
      <c r="A101" s="6">
        <v>230604105</v>
      </c>
      <c r="B101" s="7" t="s">
        <v>303</v>
      </c>
      <c r="C101" s="7" t="s">
        <v>297</v>
      </c>
      <c r="D101" s="8" t="s">
        <v>205</v>
      </c>
    </row>
    <row r="102" spans="1:4">
      <c r="A102" s="6">
        <v>230604106</v>
      </c>
      <c r="B102" s="7" t="s">
        <v>304</v>
      </c>
      <c r="C102" s="7" t="s">
        <v>297</v>
      </c>
      <c r="D102" s="8" t="s">
        <v>205</v>
      </c>
    </row>
    <row r="103" spans="1:4">
      <c r="A103" s="6">
        <v>230604107</v>
      </c>
      <c r="B103" s="7" t="s">
        <v>305</v>
      </c>
      <c r="C103" s="7" t="s">
        <v>297</v>
      </c>
      <c r="D103" s="8" t="s">
        <v>205</v>
      </c>
    </row>
    <row r="104" spans="1:4">
      <c r="A104" s="6">
        <v>230604108</v>
      </c>
      <c r="B104" s="7" t="s">
        <v>306</v>
      </c>
      <c r="C104" s="7" t="s">
        <v>297</v>
      </c>
      <c r="D104" s="8" t="s">
        <v>205</v>
      </c>
    </row>
    <row r="105" spans="1:4">
      <c r="A105" s="6">
        <v>230604109</v>
      </c>
      <c r="B105" s="7" t="s">
        <v>307</v>
      </c>
      <c r="C105" s="7" t="s">
        <v>297</v>
      </c>
      <c r="D105" s="8" t="s">
        <v>205</v>
      </c>
    </row>
    <row r="106" spans="1:4">
      <c r="A106" s="6">
        <v>230604110</v>
      </c>
      <c r="B106" s="7" t="s">
        <v>308</v>
      </c>
      <c r="C106" s="7" t="s">
        <v>297</v>
      </c>
      <c r="D106" s="8" t="s">
        <v>205</v>
      </c>
    </row>
    <row r="107" spans="1:4">
      <c r="A107" s="6">
        <v>230604111</v>
      </c>
      <c r="B107" s="7" t="s">
        <v>309</v>
      </c>
      <c r="C107" s="7" t="s">
        <v>297</v>
      </c>
      <c r="D107" s="8" t="s">
        <v>205</v>
      </c>
    </row>
    <row r="108" spans="1:4">
      <c r="A108" s="6">
        <v>230604112</v>
      </c>
      <c r="B108" s="7" t="s">
        <v>310</v>
      </c>
      <c r="C108" s="7" t="s">
        <v>297</v>
      </c>
      <c r="D108" s="8" t="s">
        <v>205</v>
      </c>
    </row>
    <row r="109" spans="1:4">
      <c r="A109" s="6">
        <v>230604113</v>
      </c>
      <c r="B109" s="7" t="s">
        <v>311</v>
      </c>
      <c r="C109" s="7" t="s">
        <v>297</v>
      </c>
      <c r="D109" s="8" t="s">
        <v>205</v>
      </c>
    </row>
    <row r="110" spans="1:4">
      <c r="A110" s="6">
        <v>230604114</v>
      </c>
      <c r="B110" s="7" t="s">
        <v>312</v>
      </c>
      <c r="C110" s="7" t="s">
        <v>297</v>
      </c>
      <c r="D110" s="8" t="s">
        <v>205</v>
      </c>
    </row>
    <row r="111" spans="1:4">
      <c r="A111" s="6">
        <v>230604115</v>
      </c>
      <c r="B111" s="7" t="s">
        <v>313</v>
      </c>
      <c r="C111" s="7" t="s">
        <v>297</v>
      </c>
      <c r="D111" s="8" t="s">
        <v>205</v>
      </c>
    </row>
    <row r="112" spans="1:4">
      <c r="A112" s="6">
        <v>230604116</v>
      </c>
      <c r="B112" s="7" t="s">
        <v>314</v>
      </c>
      <c r="C112" s="7" t="s">
        <v>297</v>
      </c>
      <c r="D112" s="8" t="s">
        <v>205</v>
      </c>
    </row>
    <row r="113" spans="1:4">
      <c r="A113" s="6">
        <v>230604117</v>
      </c>
      <c r="B113" s="7" t="s">
        <v>315</v>
      </c>
      <c r="C113" s="7" t="s">
        <v>297</v>
      </c>
      <c r="D113" s="8" t="s">
        <v>205</v>
      </c>
    </row>
    <row r="114" spans="1:4">
      <c r="A114" s="6">
        <v>230604118</v>
      </c>
      <c r="B114" s="7" t="s">
        <v>316</v>
      </c>
      <c r="C114" s="7" t="s">
        <v>297</v>
      </c>
      <c r="D114" s="8" t="s">
        <v>205</v>
      </c>
    </row>
    <row r="115" spans="1:4">
      <c r="A115" s="6">
        <v>230604119</v>
      </c>
      <c r="B115" s="7" t="s">
        <v>317</v>
      </c>
      <c r="C115" s="7" t="s">
        <v>297</v>
      </c>
      <c r="D115" s="8" t="s">
        <v>205</v>
      </c>
    </row>
    <row r="116" spans="1:4">
      <c r="A116" s="6">
        <v>230604120</v>
      </c>
      <c r="B116" s="7" t="s">
        <v>318</v>
      </c>
      <c r="C116" s="7" t="s">
        <v>297</v>
      </c>
      <c r="D116" s="8" t="s">
        <v>205</v>
      </c>
    </row>
    <row r="117" spans="1:4">
      <c r="A117" s="6">
        <v>230604121</v>
      </c>
      <c r="B117" s="7" t="s">
        <v>319</v>
      </c>
      <c r="C117" s="7" t="s">
        <v>297</v>
      </c>
      <c r="D117" s="8" t="s">
        <v>205</v>
      </c>
    </row>
    <row r="118" spans="1:4">
      <c r="A118" s="6">
        <v>230604124</v>
      </c>
      <c r="B118" s="7" t="s">
        <v>320</v>
      </c>
      <c r="C118" s="7" t="s">
        <v>297</v>
      </c>
      <c r="D118" s="8" t="s">
        <v>205</v>
      </c>
    </row>
    <row r="119" spans="1:4">
      <c r="A119" s="6">
        <v>230604125</v>
      </c>
      <c r="B119" s="7" t="s">
        <v>321</v>
      </c>
      <c r="C119" s="7" t="s">
        <v>297</v>
      </c>
      <c r="D119" s="8" t="s">
        <v>205</v>
      </c>
    </row>
    <row r="120" spans="1:4">
      <c r="A120" s="6">
        <v>230604126</v>
      </c>
      <c r="B120" s="7" t="s">
        <v>322</v>
      </c>
      <c r="C120" s="7" t="s">
        <v>297</v>
      </c>
      <c r="D120" s="8" t="s">
        <v>205</v>
      </c>
    </row>
    <row r="121" spans="1:4">
      <c r="A121" s="6">
        <v>230604127</v>
      </c>
      <c r="B121" s="7" t="s">
        <v>323</v>
      </c>
      <c r="C121" s="7" t="s">
        <v>297</v>
      </c>
      <c r="D121" s="8" t="s">
        <v>205</v>
      </c>
    </row>
    <row r="122" spans="1:4">
      <c r="A122" s="6">
        <v>230604128</v>
      </c>
      <c r="B122" s="7" t="s">
        <v>324</v>
      </c>
      <c r="C122" s="7" t="s">
        <v>297</v>
      </c>
      <c r="D122" s="8" t="s">
        <v>205</v>
      </c>
    </row>
    <row r="123" spans="1:4">
      <c r="A123" s="6">
        <v>230604129</v>
      </c>
      <c r="B123" s="7" t="s">
        <v>325</v>
      </c>
      <c r="C123" s="7" t="s">
        <v>297</v>
      </c>
      <c r="D123" s="8" t="s">
        <v>205</v>
      </c>
    </row>
    <row r="124" spans="1:4">
      <c r="A124" s="6">
        <v>230101409</v>
      </c>
      <c r="B124" s="6" t="s">
        <v>326</v>
      </c>
      <c r="C124" s="6" t="s">
        <v>297</v>
      </c>
      <c r="D124" s="6" t="s">
        <v>229</v>
      </c>
    </row>
    <row r="125" spans="1:4">
      <c r="A125" s="6">
        <v>230205120</v>
      </c>
      <c r="B125" s="6" t="s">
        <v>327</v>
      </c>
      <c r="C125" s="6" t="s">
        <v>297</v>
      </c>
      <c r="D125" s="6" t="s">
        <v>229</v>
      </c>
    </row>
    <row r="126" spans="1:4">
      <c r="A126" s="6">
        <v>230206104</v>
      </c>
      <c r="B126" s="6" t="s">
        <v>328</v>
      </c>
      <c r="C126" s="6" t="s">
        <v>297</v>
      </c>
      <c r="D126" s="6" t="s">
        <v>229</v>
      </c>
    </row>
    <row r="127" spans="1:4">
      <c r="A127" s="6">
        <v>230501118</v>
      </c>
      <c r="B127" s="6" t="s">
        <v>329</v>
      </c>
      <c r="C127" s="6" t="s">
        <v>297</v>
      </c>
      <c r="D127" s="6" t="s">
        <v>229</v>
      </c>
    </row>
    <row r="128" spans="1:4">
      <c r="A128" s="6">
        <v>230701824</v>
      </c>
      <c r="B128" s="6" t="s">
        <v>330</v>
      </c>
      <c r="C128" s="6" t="s">
        <v>297</v>
      </c>
      <c r="D128" s="6" t="s">
        <v>229</v>
      </c>
    </row>
    <row r="129" spans="1:4">
      <c r="A129" s="6">
        <v>231702124</v>
      </c>
      <c r="B129" s="6" t="s">
        <v>331</v>
      </c>
      <c r="C129" s="6" t="s">
        <v>297</v>
      </c>
      <c r="D129" s="6" t="s">
        <v>229</v>
      </c>
    </row>
    <row r="130" spans="1:4">
      <c r="A130" s="6">
        <v>220204125</v>
      </c>
      <c r="B130" s="7" t="s">
        <v>332</v>
      </c>
      <c r="C130" s="7" t="s">
        <v>333</v>
      </c>
      <c r="D130" s="8" t="s">
        <v>205</v>
      </c>
    </row>
    <row r="131" spans="1:4">
      <c r="A131" s="6">
        <v>230604201</v>
      </c>
      <c r="B131" s="7" t="s">
        <v>334</v>
      </c>
      <c r="C131" s="7" t="s">
        <v>333</v>
      </c>
      <c r="D131" s="8" t="s">
        <v>205</v>
      </c>
    </row>
    <row r="132" spans="1:4">
      <c r="A132" s="6">
        <v>230604202</v>
      </c>
      <c r="B132" s="7" t="s">
        <v>335</v>
      </c>
      <c r="C132" s="7" t="s">
        <v>333</v>
      </c>
      <c r="D132" s="8" t="s">
        <v>205</v>
      </c>
    </row>
    <row r="133" spans="1:4">
      <c r="A133" s="6">
        <v>230604203</v>
      </c>
      <c r="B133" s="7" t="s">
        <v>336</v>
      </c>
      <c r="C133" s="7" t="s">
        <v>333</v>
      </c>
      <c r="D133" s="8" t="s">
        <v>205</v>
      </c>
    </row>
    <row r="134" spans="1:4">
      <c r="A134" s="6">
        <v>230604204</v>
      </c>
      <c r="B134" s="8" t="s">
        <v>337</v>
      </c>
      <c r="C134" s="7" t="s">
        <v>333</v>
      </c>
      <c r="D134" s="8" t="s">
        <v>205</v>
      </c>
    </row>
    <row r="135" spans="1:4">
      <c r="A135" s="6">
        <v>230604205</v>
      </c>
      <c r="B135" s="7" t="s">
        <v>338</v>
      </c>
      <c r="C135" s="7" t="s">
        <v>333</v>
      </c>
      <c r="D135" s="8" t="s">
        <v>205</v>
      </c>
    </row>
    <row r="136" spans="1:4">
      <c r="A136" s="6">
        <v>230604206</v>
      </c>
      <c r="B136" s="7" t="s">
        <v>339</v>
      </c>
      <c r="C136" s="7" t="s">
        <v>333</v>
      </c>
      <c r="D136" s="8" t="s">
        <v>205</v>
      </c>
    </row>
    <row r="137" spans="1:4">
      <c r="A137" s="6">
        <v>230604207</v>
      </c>
      <c r="B137" s="7" t="s">
        <v>340</v>
      </c>
      <c r="C137" s="7" t="s">
        <v>333</v>
      </c>
      <c r="D137" s="8" t="s">
        <v>205</v>
      </c>
    </row>
    <row r="138" spans="1:4">
      <c r="A138" s="6">
        <v>230604208</v>
      </c>
      <c r="B138" s="7" t="s">
        <v>341</v>
      </c>
      <c r="C138" s="7" t="s">
        <v>333</v>
      </c>
      <c r="D138" s="8" t="s">
        <v>205</v>
      </c>
    </row>
    <row r="139" spans="1:4">
      <c r="A139" s="6">
        <v>230604209</v>
      </c>
      <c r="B139" s="7" t="s">
        <v>342</v>
      </c>
      <c r="C139" s="7" t="s">
        <v>333</v>
      </c>
      <c r="D139" s="8" t="s">
        <v>205</v>
      </c>
    </row>
    <row r="140" spans="1:4">
      <c r="A140" s="6">
        <v>230604210</v>
      </c>
      <c r="B140" s="7" t="s">
        <v>343</v>
      </c>
      <c r="C140" s="7" t="s">
        <v>333</v>
      </c>
      <c r="D140" s="8" t="s">
        <v>205</v>
      </c>
    </row>
    <row r="141" spans="1:4">
      <c r="A141" s="6">
        <v>230604211</v>
      </c>
      <c r="B141" s="7" t="s">
        <v>344</v>
      </c>
      <c r="C141" s="7" t="s">
        <v>333</v>
      </c>
      <c r="D141" s="8" t="s">
        <v>205</v>
      </c>
    </row>
    <row r="142" spans="1:4">
      <c r="A142" s="6">
        <v>230604212</v>
      </c>
      <c r="B142" s="7" t="s">
        <v>345</v>
      </c>
      <c r="C142" s="7" t="s">
        <v>333</v>
      </c>
      <c r="D142" s="8" t="s">
        <v>205</v>
      </c>
    </row>
    <row r="143" spans="1:4">
      <c r="A143" s="6">
        <v>230604213</v>
      </c>
      <c r="B143" s="7" t="s">
        <v>346</v>
      </c>
      <c r="C143" s="7" t="s">
        <v>333</v>
      </c>
      <c r="D143" s="8" t="s">
        <v>205</v>
      </c>
    </row>
    <row r="144" spans="1:4">
      <c r="A144" s="6">
        <v>230604214</v>
      </c>
      <c r="B144" s="7" t="s">
        <v>347</v>
      </c>
      <c r="C144" s="7" t="s">
        <v>333</v>
      </c>
      <c r="D144" s="8" t="s">
        <v>205</v>
      </c>
    </row>
    <row r="145" spans="1:4">
      <c r="A145" s="6">
        <v>230604215</v>
      </c>
      <c r="B145" s="7" t="s">
        <v>348</v>
      </c>
      <c r="C145" s="7" t="s">
        <v>333</v>
      </c>
      <c r="D145" s="8" t="s">
        <v>205</v>
      </c>
    </row>
    <row r="146" spans="1:4">
      <c r="A146" s="6">
        <v>230604216</v>
      </c>
      <c r="B146" s="7" t="s">
        <v>349</v>
      </c>
      <c r="C146" s="7" t="s">
        <v>333</v>
      </c>
      <c r="D146" s="8" t="s">
        <v>205</v>
      </c>
    </row>
    <row r="147" spans="1:4">
      <c r="A147" s="6">
        <v>230604217</v>
      </c>
      <c r="B147" s="7" t="s">
        <v>350</v>
      </c>
      <c r="C147" s="7" t="s">
        <v>333</v>
      </c>
      <c r="D147" s="8" t="s">
        <v>205</v>
      </c>
    </row>
    <row r="148" spans="1:4">
      <c r="A148" s="6">
        <v>230604218</v>
      </c>
      <c r="B148" s="7" t="s">
        <v>351</v>
      </c>
      <c r="C148" s="7" t="s">
        <v>333</v>
      </c>
      <c r="D148" s="8" t="s">
        <v>205</v>
      </c>
    </row>
    <row r="149" spans="1:4">
      <c r="A149" s="6">
        <v>230604220</v>
      </c>
      <c r="B149" s="7" t="s">
        <v>352</v>
      </c>
      <c r="C149" s="7" t="s">
        <v>333</v>
      </c>
      <c r="D149" s="8" t="s">
        <v>205</v>
      </c>
    </row>
    <row r="150" spans="1:4">
      <c r="A150" s="6">
        <v>230604221</v>
      </c>
      <c r="B150" s="7" t="s">
        <v>353</v>
      </c>
      <c r="C150" s="7" t="s">
        <v>333</v>
      </c>
      <c r="D150" s="8" t="s">
        <v>205</v>
      </c>
    </row>
    <row r="151" spans="1:4">
      <c r="A151" s="6">
        <v>230604222</v>
      </c>
      <c r="B151" s="7" t="s">
        <v>354</v>
      </c>
      <c r="C151" s="7" t="s">
        <v>333</v>
      </c>
      <c r="D151" s="8" t="s">
        <v>205</v>
      </c>
    </row>
    <row r="152" spans="1:4">
      <c r="A152" s="6">
        <v>230604223</v>
      </c>
      <c r="B152" s="7" t="s">
        <v>355</v>
      </c>
      <c r="C152" s="7" t="s">
        <v>333</v>
      </c>
      <c r="D152" s="8" t="s">
        <v>205</v>
      </c>
    </row>
    <row r="153" spans="1:4">
      <c r="A153" s="6">
        <v>230604224</v>
      </c>
      <c r="B153" s="7" t="s">
        <v>356</v>
      </c>
      <c r="C153" s="7" t="s">
        <v>333</v>
      </c>
      <c r="D153" s="8" t="s">
        <v>205</v>
      </c>
    </row>
    <row r="154" spans="1:4">
      <c r="A154" s="6">
        <v>230604225</v>
      </c>
      <c r="B154" s="7" t="s">
        <v>357</v>
      </c>
      <c r="C154" s="7" t="s">
        <v>333</v>
      </c>
      <c r="D154" s="8" t="s">
        <v>205</v>
      </c>
    </row>
    <row r="155" spans="1:4">
      <c r="A155" s="6">
        <v>230604226</v>
      </c>
      <c r="B155" s="7" t="s">
        <v>358</v>
      </c>
      <c r="C155" s="7" t="s">
        <v>333</v>
      </c>
      <c r="D155" s="8" t="s">
        <v>205</v>
      </c>
    </row>
    <row r="156" spans="1:4">
      <c r="A156" s="6">
        <v>230604227</v>
      </c>
      <c r="B156" s="7" t="s">
        <v>359</v>
      </c>
      <c r="C156" s="7" t="s">
        <v>333</v>
      </c>
      <c r="D156" s="8" t="s">
        <v>205</v>
      </c>
    </row>
    <row r="157" spans="1:4">
      <c r="A157" s="6">
        <v>230604228</v>
      </c>
      <c r="B157" s="7" t="s">
        <v>360</v>
      </c>
      <c r="C157" s="7" t="s">
        <v>333</v>
      </c>
      <c r="D157" s="8" t="s">
        <v>205</v>
      </c>
    </row>
    <row r="158" spans="1:4">
      <c r="A158" s="6">
        <v>230604229</v>
      </c>
      <c r="B158" s="7" t="s">
        <v>361</v>
      </c>
      <c r="C158" s="7" t="s">
        <v>333</v>
      </c>
      <c r="D158" s="8" t="s">
        <v>205</v>
      </c>
    </row>
    <row r="159" spans="1:4">
      <c r="A159" s="6">
        <v>230604230</v>
      </c>
      <c r="B159" s="7" t="s">
        <v>362</v>
      </c>
      <c r="C159" s="7" t="s">
        <v>333</v>
      </c>
      <c r="D159" s="8" t="s">
        <v>205</v>
      </c>
    </row>
    <row r="160" spans="1:4">
      <c r="A160" s="6">
        <v>230201503</v>
      </c>
      <c r="B160" s="6" t="s">
        <v>363</v>
      </c>
      <c r="C160" s="6" t="s">
        <v>333</v>
      </c>
      <c r="D160" s="6" t="s">
        <v>229</v>
      </c>
    </row>
    <row r="161" spans="1:4">
      <c r="A161" s="6">
        <v>230205505</v>
      </c>
      <c r="B161" s="6" t="s">
        <v>364</v>
      </c>
      <c r="C161" s="6" t="s">
        <v>333</v>
      </c>
      <c r="D161" s="6" t="s">
        <v>229</v>
      </c>
    </row>
    <row r="162" spans="1:4">
      <c r="A162" s="6">
        <v>230303109</v>
      </c>
      <c r="B162" s="6" t="s">
        <v>365</v>
      </c>
      <c r="C162" s="6" t="s">
        <v>333</v>
      </c>
      <c r="D162" s="6" t="s">
        <v>229</v>
      </c>
    </row>
    <row r="163" spans="1:4">
      <c r="A163" s="6">
        <v>230701712</v>
      </c>
      <c r="B163" s="6" t="s">
        <v>366</v>
      </c>
      <c r="C163" s="6" t="s">
        <v>333</v>
      </c>
      <c r="D163" s="6" t="s">
        <v>229</v>
      </c>
    </row>
    <row r="164" spans="1:4">
      <c r="A164" s="6">
        <v>231001107</v>
      </c>
      <c r="B164" s="6" t="s">
        <v>367</v>
      </c>
      <c r="C164" s="6" t="s">
        <v>333</v>
      </c>
      <c r="D164" s="6" t="s">
        <v>229</v>
      </c>
    </row>
    <row r="165" spans="1:4">
      <c r="A165" s="6">
        <v>220301318</v>
      </c>
      <c r="B165" s="7" t="s">
        <v>368</v>
      </c>
      <c r="C165" s="7" t="s">
        <v>369</v>
      </c>
      <c r="D165" s="8" t="s">
        <v>205</v>
      </c>
    </row>
    <row r="166" spans="1:4">
      <c r="A166" s="6">
        <v>230601101</v>
      </c>
      <c r="B166" s="7" t="s">
        <v>370</v>
      </c>
      <c r="C166" s="7" t="s">
        <v>369</v>
      </c>
      <c r="D166" s="8" t="s">
        <v>205</v>
      </c>
    </row>
    <row r="167" spans="1:4">
      <c r="A167" s="6">
        <v>230601102</v>
      </c>
      <c r="B167" s="7" t="s">
        <v>371</v>
      </c>
      <c r="C167" s="7" t="s">
        <v>369</v>
      </c>
      <c r="D167" s="8" t="s">
        <v>205</v>
      </c>
    </row>
    <row r="168" spans="1:4">
      <c r="A168" s="6">
        <v>230601103</v>
      </c>
      <c r="B168" s="7" t="s">
        <v>372</v>
      </c>
      <c r="C168" s="7" t="s">
        <v>369</v>
      </c>
      <c r="D168" s="8" t="s">
        <v>205</v>
      </c>
    </row>
    <row r="169" spans="1:4">
      <c r="A169" s="6">
        <v>230601104</v>
      </c>
      <c r="B169" s="7" t="s">
        <v>373</v>
      </c>
      <c r="C169" s="7" t="s">
        <v>369</v>
      </c>
      <c r="D169" s="8" t="s">
        <v>205</v>
      </c>
    </row>
    <row r="170" spans="1:4">
      <c r="A170" s="6">
        <v>230601105</v>
      </c>
      <c r="B170" s="7" t="s">
        <v>374</v>
      </c>
      <c r="C170" s="7" t="s">
        <v>369</v>
      </c>
      <c r="D170" s="8" t="s">
        <v>205</v>
      </c>
    </row>
    <row r="171" spans="1:4">
      <c r="A171" s="6">
        <v>230601106</v>
      </c>
      <c r="B171" s="7" t="s">
        <v>375</v>
      </c>
      <c r="C171" s="7" t="s">
        <v>369</v>
      </c>
      <c r="D171" s="8" t="s">
        <v>205</v>
      </c>
    </row>
    <row r="172" spans="1:4">
      <c r="A172" s="6">
        <v>230601107</v>
      </c>
      <c r="B172" s="7" t="s">
        <v>376</v>
      </c>
      <c r="C172" s="7" t="s">
        <v>369</v>
      </c>
      <c r="D172" s="8" t="s">
        <v>205</v>
      </c>
    </row>
    <row r="173" spans="1:4">
      <c r="A173" s="6">
        <v>230601108</v>
      </c>
      <c r="B173" s="7" t="s">
        <v>377</v>
      </c>
      <c r="C173" s="7" t="s">
        <v>369</v>
      </c>
      <c r="D173" s="8" t="s">
        <v>205</v>
      </c>
    </row>
    <row r="174" spans="1:4">
      <c r="A174" s="6">
        <v>230601109</v>
      </c>
      <c r="B174" s="7" t="s">
        <v>378</v>
      </c>
      <c r="C174" s="7" t="s">
        <v>369</v>
      </c>
      <c r="D174" s="8" t="s">
        <v>205</v>
      </c>
    </row>
    <row r="175" spans="1:4">
      <c r="A175" s="4">
        <v>230601110</v>
      </c>
      <c r="B175" s="5" t="s">
        <v>379</v>
      </c>
      <c r="C175" s="5" t="s">
        <v>369</v>
      </c>
      <c r="D175" s="5" t="s">
        <v>199</v>
      </c>
    </row>
    <row r="176" spans="1:4">
      <c r="A176" s="6">
        <v>230601111</v>
      </c>
      <c r="B176" s="7" t="s">
        <v>380</v>
      </c>
      <c r="C176" s="7" t="s">
        <v>369</v>
      </c>
      <c r="D176" s="8" t="s">
        <v>205</v>
      </c>
    </row>
    <row r="177" spans="1:4">
      <c r="A177" s="6">
        <v>230601112</v>
      </c>
      <c r="B177" s="7" t="s">
        <v>381</v>
      </c>
      <c r="C177" s="7" t="s">
        <v>369</v>
      </c>
      <c r="D177" s="8" t="s">
        <v>205</v>
      </c>
    </row>
    <row r="178" spans="1:4">
      <c r="A178" s="6">
        <v>230601113</v>
      </c>
      <c r="B178" s="7" t="s">
        <v>382</v>
      </c>
      <c r="C178" s="7" t="s">
        <v>369</v>
      </c>
      <c r="D178" s="8" t="s">
        <v>205</v>
      </c>
    </row>
    <row r="179" spans="1:4">
      <c r="A179" s="6">
        <v>230601114</v>
      </c>
      <c r="B179" s="7" t="s">
        <v>383</v>
      </c>
      <c r="C179" s="7" t="s">
        <v>369</v>
      </c>
      <c r="D179" s="8" t="s">
        <v>205</v>
      </c>
    </row>
    <row r="180" spans="1:4">
      <c r="A180" s="6">
        <v>230601115</v>
      </c>
      <c r="B180" s="7" t="s">
        <v>384</v>
      </c>
      <c r="C180" s="7" t="s">
        <v>369</v>
      </c>
      <c r="D180" s="8" t="s">
        <v>205</v>
      </c>
    </row>
    <row r="181" spans="1:4">
      <c r="A181" s="6">
        <v>230601116</v>
      </c>
      <c r="B181" s="7" t="s">
        <v>385</v>
      </c>
      <c r="C181" s="7" t="s">
        <v>369</v>
      </c>
      <c r="D181" s="8" t="s">
        <v>205</v>
      </c>
    </row>
    <row r="182" spans="1:4">
      <c r="A182" s="6">
        <v>230601117</v>
      </c>
      <c r="B182" s="7" t="s">
        <v>386</v>
      </c>
      <c r="C182" s="7" t="s">
        <v>369</v>
      </c>
      <c r="D182" s="8" t="s">
        <v>205</v>
      </c>
    </row>
    <row r="183" spans="1:4">
      <c r="A183" s="6">
        <v>230601118</v>
      </c>
      <c r="B183" s="7" t="s">
        <v>387</v>
      </c>
      <c r="C183" s="7" t="s">
        <v>369</v>
      </c>
      <c r="D183" s="8" t="s">
        <v>205</v>
      </c>
    </row>
    <row r="184" spans="1:4">
      <c r="A184" s="6">
        <v>230601119</v>
      </c>
      <c r="B184" s="7" t="s">
        <v>388</v>
      </c>
      <c r="C184" s="7" t="s">
        <v>369</v>
      </c>
      <c r="D184" s="8" t="s">
        <v>205</v>
      </c>
    </row>
    <row r="185" spans="1:4">
      <c r="A185" s="6">
        <v>230601120</v>
      </c>
      <c r="B185" s="7" t="s">
        <v>389</v>
      </c>
      <c r="C185" s="7" t="s">
        <v>369</v>
      </c>
      <c r="D185" s="8" t="s">
        <v>205</v>
      </c>
    </row>
    <row r="186" spans="1:4">
      <c r="A186" s="6">
        <v>230601121</v>
      </c>
      <c r="B186" s="7" t="s">
        <v>390</v>
      </c>
      <c r="C186" s="7" t="s">
        <v>369</v>
      </c>
      <c r="D186" s="8" t="s">
        <v>205</v>
      </c>
    </row>
    <row r="187" spans="1:4">
      <c r="A187" s="6">
        <v>230601122</v>
      </c>
      <c r="B187" s="7" t="s">
        <v>391</v>
      </c>
      <c r="C187" s="7" t="s">
        <v>369</v>
      </c>
      <c r="D187" s="8" t="s">
        <v>205</v>
      </c>
    </row>
    <row r="188" spans="1:4">
      <c r="A188" s="6">
        <v>230601123</v>
      </c>
      <c r="B188" s="7" t="s">
        <v>392</v>
      </c>
      <c r="C188" s="7" t="s">
        <v>369</v>
      </c>
      <c r="D188" s="8" t="s">
        <v>205</v>
      </c>
    </row>
    <row r="189" spans="1:4">
      <c r="A189" s="6">
        <v>230601125</v>
      </c>
      <c r="B189" s="7" t="s">
        <v>393</v>
      </c>
      <c r="C189" s="7" t="s">
        <v>369</v>
      </c>
      <c r="D189" s="8" t="s">
        <v>205</v>
      </c>
    </row>
    <row r="190" spans="1:4">
      <c r="A190" s="6">
        <v>230601126</v>
      </c>
      <c r="B190" s="7" t="s">
        <v>394</v>
      </c>
      <c r="C190" s="7" t="s">
        <v>369</v>
      </c>
      <c r="D190" s="8" t="s">
        <v>205</v>
      </c>
    </row>
    <row r="191" spans="1:4">
      <c r="A191" s="6">
        <v>230601127</v>
      </c>
      <c r="B191" s="7" t="s">
        <v>395</v>
      </c>
      <c r="C191" s="7" t="s">
        <v>369</v>
      </c>
      <c r="D191" s="8" t="s">
        <v>205</v>
      </c>
    </row>
    <row r="192" spans="1:4">
      <c r="A192" s="6">
        <v>230601128</v>
      </c>
      <c r="B192" s="7" t="s">
        <v>396</v>
      </c>
      <c r="C192" s="7" t="s">
        <v>369</v>
      </c>
      <c r="D192" s="8" t="s">
        <v>205</v>
      </c>
    </row>
    <row r="193" spans="1:4">
      <c r="A193" s="6">
        <v>230601129</v>
      </c>
      <c r="B193" s="7" t="s">
        <v>397</v>
      </c>
      <c r="C193" s="7" t="s">
        <v>369</v>
      </c>
      <c r="D193" s="8" t="s">
        <v>205</v>
      </c>
    </row>
    <row r="194" spans="1:4">
      <c r="A194" s="6">
        <v>230601130</v>
      </c>
      <c r="B194" s="7" t="s">
        <v>398</v>
      </c>
      <c r="C194" s="7" t="s">
        <v>369</v>
      </c>
      <c r="D194" s="8" t="s">
        <v>205</v>
      </c>
    </row>
    <row r="195" spans="1:4">
      <c r="A195" s="6">
        <v>220302203</v>
      </c>
      <c r="B195" s="6" t="s">
        <v>399</v>
      </c>
      <c r="C195" s="6" t="s">
        <v>369</v>
      </c>
      <c r="D195" s="6" t="s">
        <v>229</v>
      </c>
    </row>
    <row r="196" spans="1:4">
      <c r="A196" s="6">
        <v>230101212</v>
      </c>
      <c r="B196" s="6" t="s">
        <v>400</v>
      </c>
      <c r="C196" s="6" t="s">
        <v>369</v>
      </c>
      <c r="D196" s="6" t="s">
        <v>229</v>
      </c>
    </row>
    <row r="197" spans="1:4">
      <c r="A197" s="6">
        <v>230301214</v>
      </c>
      <c r="B197" s="6" t="s">
        <v>401</v>
      </c>
      <c r="C197" s="6" t="s">
        <v>369</v>
      </c>
      <c r="D197" s="6" t="s">
        <v>229</v>
      </c>
    </row>
    <row r="198" spans="1:4">
      <c r="A198" s="6">
        <v>230303210</v>
      </c>
      <c r="B198" s="6" t="s">
        <v>402</v>
      </c>
      <c r="C198" s="6" t="s">
        <v>369</v>
      </c>
      <c r="D198" s="6" t="s">
        <v>229</v>
      </c>
    </row>
    <row r="199" spans="1:4">
      <c r="A199" s="6">
        <v>230303212</v>
      </c>
      <c r="B199" s="6" t="s">
        <v>403</v>
      </c>
      <c r="C199" s="6" t="s">
        <v>369</v>
      </c>
      <c r="D199" s="6" t="s">
        <v>229</v>
      </c>
    </row>
    <row r="200" spans="1:4">
      <c r="A200" s="6">
        <v>231303125</v>
      </c>
      <c r="B200" s="6" t="s">
        <v>404</v>
      </c>
      <c r="C200" s="6" t="s">
        <v>369</v>
      </c>
      <c r="D200" s="6" t="s">
        <v>229</v>
      </c>
    </row>
    <row r="201" spans="1:4">
      <c r="A201" s="6">
        <v>210601226</v>
      </c>
      <c r="B201" s="7" t="s">
        <v>405</v>
      </c>
      <c r="C201" s="7" t="s">
        <v>406</v>
      </c>
      <c r="D201" s="8" t="s">
        <v>205</v>
      </c>
    </row>
    <row r="202" spans="1:4">
      <c r="A202" s="4">
        <v>230601201</v>
      </c>
      <c r="B202" s="5" t="s">
        <v>407</v>
      </c>
      <c r="C202" s="5" t="s">
        <v>406</v>
      </c>
      <c r="D202" s="5" t="s">
        <v>199</v>
      </c>
    </row>
    <row r="203" spans="1:4">
      <c r="A203" s="4">
        <v>230601202</v>
      </c>
      <c r="B203" s="5" t="s">
        <v>408</v>
      </c>
      <c r="C203" s="5" t="s">
        <v>406</v>
      </c>
      <c r="D203" s="5" t="s">
        <v>199</v>
      </c>
    </row>
    <row r="204" spans="1:4">
      <c r="A204" s="4">
        <v>230601203</v>
      </c>
      <c r="B204" s="5" t="s">
        <v>409</v>
      </c>
      <c r="C204" s="5" t="s">
        <v>406</v>
      </c>
      <c r="D204" s="5" t="s">
        <v>199</v>
      </c>
    </row>
    <row r="205" spans="1:4">
      <c r="A205" s="4">
        <v>230601204</v>
      </c>
      <c r="B205" s="5" t="s">
        <v>410</v>
      </c>
      <c r="C205" s="5" t="s">
        <v>406</v>
      </c>
      <c r="D205" s="5" t="s">
        <v>199</v>
      </c>
    </row>
    <row r="206" spans="1:4">
      <c r="A206" s="4">
        <v>230601205</v>
      </c>
      <c r="B206" s="5" t="s">
        <v>411</v>
      </c>
      <c r="C206" s="5" t="s">
        <v>406</v>
      </c>
      <c r="D206" s="5" t="s">
        <v>199</v>
      </c>
    </row>
    <row r="207" spans="1:4">
      <c r="A207" s="4">
        <v>230601206</v>
      </c>
      <c r="B207" s="5" t="s">
        <v>412</v>
      </c>
      <c r="C207" s="5" t="s">
        <v>406</v>
      </c>
      <c r="D207" s="5" t="s">
        <v>199</v>
      </c>
    </row>
    <row r="208" spans="1:4">
      <c r="A208" s="4">
        <v>230601207</v>
      </c>
      <c r="B208" s="5" t="s">
        <v>413</v>
      </c>
      <c r="C208" s="5" t="s">
        <v>406</v>
      </c>
      <c r="D208" s="5" t="s">
        <v>199</v>
      </c>
    </row>
    <row r="209" spans="1:4">
      <c r="A209" s="4">
        <v>230601208</v>
      </c>
      <c r="B209" s="5" t="s">
        <v>414</v>
      </c>
      <c r="C209" s="5" t="s">
        <v>406</v>
      </c>
      <c r="D209" s="5" t="s">
        <v>199</v>
      </c>
    </row>
    <row r="210" spans="1:4">
      <c r="A210" s="4">
        <v>230601209</v>
      </c>
      <c r="B210" s="5" t="s">
        <v>415</v>
      </c>
      <c r="C210" s="5" t="s">
        <v>406</v>
      </c>
      <c r="D210" s="5" t="s">
        <v>199</v>
      </c>
    </row>
    <row r="211" spans="1:4">
      <c r="A211" s="4">
        <v>230601210</v>
      </c>
      <c r="B211" s="5" t="s">
        <v>416</v>
      </c>
      <c r="C211" s="5" t="s">
        <v>406</v>
      </c>
      <c r="D211" s="5" t="s">
        <v>199</v>
      </c>
    </row>
    <row r="212" spans="1:4">
      <c r="A212" s="4">
        <v>230601211</v>
      </c>
      <c r="B212" s="5" t="s">
        <v>417</v>
      </c>
      <c r="C212" s="5" t="s">
        <v>406</v>
      </c>
      <c r="D212" s="5" t="s">
        <v>199</v>
      </c>
    </row>
    <row r="213" spans="1:4">
      <c r="A213" s="4">
        <v>230601212</v>
      </c>
      <c r="B213" s="5" t="s">
        <v>418</v>
      </c>
      <c r="C213" s="5" t="s">
        <v>406</v>
      </c>
      <c r="D213" s="5" t="s">
        <v>199</v>
      </c>
    </row>
    <row r="214" spans="1:4">
      <c r="A214" s="4">
        <v>230601213</v>
      </c>
      <c r="B214" s="5" t="s">
        <v>419</v>
      </c>
      <c r="C214" s="5" t="s">
        <v>406</v>
      </c>
      <c r="D214" s="5" t="s">
        <v>199</v>
      </c>
    </row>
    <row r="215" spans="1:4">
      <c r="A215" s="4">
        <v>230601214</v>
      </c>
      <c r="B215" s="5" t="s">
        <v>420</v>
      </c>
      <c r="C215" s="5" t="s">
        <v>406</v>
      </c>
      <c r="D215" s="5" t="s">
        <v>199</v>
      </c>
    </row>
    <row r="216" spans="1:4">
      <c r="A216" s="4">
        <v>230601215</v>
      </c>
      <c r="B216" s="5" t="s">
        <v>421</v>
      </c>
      <c r="C216" s="5" t="s">
        <v>406</v>
      </c>
      <c r="D216" s="5" t="s">
        <v>199</v>
      </c>
    </row>
    <row r="217" spans="1:4">
      <c r="A217" s="4">
        <v>230601216</v>
      </c>
      <c r="B217" s="5" t="s">
        <v>422</v>
      </c>
      <c r="C217" s="5" t="s">
        <v>406</v>
      </c>
      <c r="D217" s="5" t="s">
        <v>199</v>
      </c>
    </row>
    <row r="218" spans="1:4">
      <c r="A218" s="4">
        <v>230601217</v>
      </c>
      <c r="B218" s="5" t="s">
        <v>423</v>
      </c>
      <c r="C218" s="5" t="s">
        <v>406</v>
      </c>
      <c r="D218" s="5" t="s">
        <v>199</v>
      </c>
    </row>
    <row r="219" spans="1:4">
      <c r="A219" s="4">
        <v>230601218</v>
      </c>
      <c r="B219" s="5" t="s">
        <v>424</v>
      </c>
      <c r="C219" s="5" t="s">
        <v>406</v>
      </c>
      <c r="D219" s="5" t="s">
        <v>199</v>
      </c>
    </row>
    <row r="220" spans="1:4">
      <c r="A220" s="4">
        <v>230601221</v>
      </c>
      <c r="B220" s="5" t="s">
        <v>425</v>
      </c>
      <c r="C220" s="5" t="s">
        <v>406</v>
      </c>
      <c r="D220" s="5" t="s">
        <v>199</v>
      </c>
    </row>
    <row r="221" spans="1:4">
      <c r="A221" s="4">
        <v>230601222</v>
      </c>
      <c r="B221" s="5" t="s">
        <v>426</v>
      </c>
      <c r="C221" s="5" t="s">
        <v>406</v>
      </c>
      <c r="D221" s="5" t="s">
        <v>199</v>
      </c>
    </row>
    <row r="222" spans="1:4">
      <c r="A222" s="4">
        <v>230601223</v>
      </c>
      <c r="B222" s="5" t="s">
        <v>427</v>
      </c>
      <c r="C222" s="5" t="s">
        <v>406</v>
      </c>
      <c r="D222" s="5" t="s">
        <v>199</v>
      </c>
    </row>
    <row r="223" spans="1:4">
      <c r="A223" s="4">
        <v>230601224</v>
      </c>
      <c r="B223" s="5" t="s">
        <v>428</v>
      </c>
      <c r="C223" s="5" t="s">
        <v>406</v>
      </c>
      <c r="D223" s="5" t="s">
        <v>199</v>
      </c>
    </row>
    <row r="224" spans="1:4">
      <c r="A224" s="4">
        <v>230601225</v>
      </c>
      <c r="B224" s="5" t="s">
        <v>429</v>
      </c>
      <c r="C224" s="5" t="s">
        <v>406</v>
      </c>
      <c r="D224" s="5" t="s">
        <v>199</v>
      </c>
    </row>
    <row r="225" spans="1:4">
      <c r="A225" s="4">
        <v>230601226</v>
      </c>
      <c r="B225" s="5" t="s">
        <v>430</v>
      </c>
      <c r="C225" s="5" t="s">
        <v>406</v>
      </c>
      <c r="D225" s="5" t="s">
        <v>199</v>
      </c>
    </row>
    <row r="226" spans="1:4">
      <c r="A226" s="4">
        <v>230601227</v>
      </c>
      <c r="B226" s="5" t="s">
        <v>431</v>
      </c>
      <c r="C226" s="5" t="s">
        <v>406</v>
      </c>
      <c r="D226" s="5" t="s">
        <v>199</v>
      </c>
    </row>
    <row r="227" spans="1:4">
      <c r="A227" s="4">
        <v>230601228</v>
      </c>
      <c r="B227" s="5" t="s">
        <v>432</v>
      </c>
      <c r="C227" s="5" t="s">
        <v>406</v>
      </c>
      <c r="D227" s="5" t="s">
        <v>199</v>
      </c>
    </row>
    <row r="228" spans="1:4">
      <c r="A228" s="4">
        <v>230601229</v>
      </c>
      <c r="B228" s="5" t="s">
        <v>433</v>
      </c>
      <c r="C228" s="5" t="s">
        <v>406</v>
      </c>
      <c r="D228" s="5" t="s">
        <v>199</v>
      </c>
    </row>
    <row r="229" spans="1:4">
      <c r="A229" s="4">
        <v>230601230</v>
      </c>
      <c r="B229" s="5" t="s">
        <v>434</v>
      </c>
      <c r="C229" s="5" t="s">
        <v>406</v>
      </c>
      <c r="D229" s="5" t="s">
        <v>199</v>
      </c>
    </row>
    <row r="230" spans="1:4">
      <c r="A230" s="6">
        <v>230203208</v>
      </c>
      <c r="B230" s="6" t="s">
        <v>435</v>
      </c>
      <c r="C230" s="6" t="s">
        <v>406</v>
      </c>
      <c r="D230" s="6" t="s">
        <v>229</v>
      </c>
    </row>
    <row r="231" spans="1:4">
      <c r="A231" s="6">
        <v>230303313</v>
      </c>
      <c r="B231" s="6" t="s">
        <v>436</v>
      </c>
      <c r="C231" s="6" t="s">
        <v>406</v>
      </c>
      <c r="D231" s="6" t="s">
        <v>229</v>
      </c>
    </row>
    <row r="232" spans="1:4">
      <c r="A232" s="6">
        <v>230701309</v>
      </c>
      <c r="B232" s="6" t="s">
        <v>437</v>
      </c>
      <c r="C232" s="6" t="s">
        <v>406</v>
      </c>
      <c r="D232" s="6" t="s">
        <v>229</v>
      </c>
    </row>
    <row r="233" spans="1:4">
      <c r="A233" s="6">
        <v>230903106</v>
      </c>
      <c r="B233" s="6" t="s">
        <v>438</v>
      </c>
      <c r="C233" s="6" t="s">
        <v>406</v>
      </c>
      <c r="D233" s="6" t="s">
        <v>229</v>
      </c>
    </row>
    <row r="234" spans="1:4">
      <c r="A234" s="6">
        <v>231301105</v>
      </c>
      <c r="B234" s="6" t="s">
        <v>439</v>
      </c>
      <c r="C234" s="6" t="s">
        <v>406</v>
      </c>
      <c r="D234" s="6" t="s">
        <v>229</v>
      </c>
    </row>
    <row r="235" spans="1:4">
      <c r="A235" s="4">
        <v>230601301</v>
      </c>
      <c r="B235" s="5" t="s">
        <v>440</v>
      </c>
      <c r="C235" s="5" t="s">
        <v>441</v>
      </c>
      <c r="D235" s="5" t="s">
        <v>199</v>
      </c>
    </row>
    <row r="236" spans="1:4">
      <c r="A236" s="4">
        <v>230601302</v>
      </c>
      <c r="B236" s="5" t="s">
        <v>442</v>
      </c>
      <c r="C236" s="5" t="s">
        <v>441</v>
      </c>
      <c r="D236" s="5" t="s">
        <v>199</v>
      </c>
    </row>
    <row r="237" spans="1:4">
      <c r="A237" s="4">
        <v>230601303</v>
      </c>
      <c r="B237" s="5" t="s">
        <v>443</v>
      </c>
      <c r="C237" s="5" t="s">
        <v>441</v>
      </c>
      <c r="D237" s="5" t="s">
        <v>199</v>
      </c>
    </row>
    <row r="238" spans="1:4">
      <c r="A238" s="4">
        <v>230601304</v>
      </c>
      <c r="B238" s="5" t="s">
        <v>444</v>
      </c>
      <c r="C238" s="5" t="s">
        <v>441</v>
      </c>
      <c r="D238" s="5" t="s">
        <v>199</v>
      </c>
    </row>
    <row r="239" spans="1:4">
      <c r="A239" s="4">
        <v>230601305</v>
      </c>
      <c r="B239" s="5" t="s">
        <v>445</v>
      </c>
      <c r="C239" s="5" t="s">
        <v>441</v>
      </c>
      <c r="D239" s="5" t="s">
        <v>199</v>
      </c>
    </row>
    <row r="240" spans="1:4">
      <c r="A240" s="4">
        <v>230601306</v>
      </c>
      <c r="B240" s="5" t="s">
        <v>446</v>
      </c>
      <c r="C240" s="5" t="s">
        <v>441</v>
      </c>
      <c r="D240" s="5" t="s">
        <v>199</v>
      </c>
    </row>
    <row r="241" spans="1:4">
      <c r="A241" s="4">
        <v>230601307</v>
      </c>
      <c r="B241" s="5" t="s">
        <v>447</v>
      </c>
      <c r="C241" s="5" t="s">
        <v>441</v>
      </c>
      <c r="D241" s="5" t="s">
        <v>199</v>
      </c>
    </row>
    <row r="242" spans="1:4">
      <c r="A242" s="4">
        <v>230601308</v>
      </c>
      <c r="B242" s="5" t="s">
        <v>448</v>
      </c>
      <c r="C242" s="5" t="s">
        <v>441</v>
      </c>
      <c r="D242" s="5" t="s">
        <v>199</v>
      </c>
    </row>
    <row r="243" spans="1:4">
      <c r="A243" s="4">
        <v>230601309</v>
      </c>
      <c r="B243" s="5" t="s">
        <v>449</v>
      </c>
      <c r="C243" s="5" t="s">
        <v>441</v>
      </c>
      <c r="D243" s="5" t="s">
        <v>199</v>
      </c>
    </row>
    <row r="244" spans="1:4">
      <c r="A244" s="4">
        <v>230601310</v>
      </c>
      <c r="B244" s="5" t="s">
        <v>450</v>
      </c>
      <c r="C244" s="5" t="s">
        <v>441</v>
      </c>
      <c r="D244" s="5" t="s">
        <v>199</v>
      </c>
    </row>
    <row r="245" spans="1:4">
      <c r="A245" s="4">
        <v>230601311</v>
      </c>
      <c r="B245" s="5" t="s">
        <v>451</v>
      </c>
      <c r="C245" s="5" t="s">
        <v>441</v>
      </c>
      <c r="D245" s="5" t="s">
        <v>199</v>
      </c>
    </row>
    <row r="246" spans="1:4">
      <c r="A246" s="4">
        <v>230601312</v>
      </c>
      <c r="B246" s="5" t="s">
        <v>452</v>
      </c>
      <c r="C246" s="5" t="s">
        <v>441</v>
      </c>
      <c r="D246" s="5" t="s">
        <v>199</v>
      </c>
    </row>
    <row r="247" spans="1:4">
      <c r="A247" s="4">
        <v>230601313</v>
      </c>
      <c r="B247" s="5" t="s">
        <v>453</v>
      </c>
      <c r="C247" s="5" t="s">
        <v>441</v>
      </c>
      <c r="D247" s="5" t="s">
        <v>199</v>
      </c>
    </row>
    <row r="248" spans="1:4">
      <c r="A248" s="4">
        <v>230601314</v>
      </c>
      <c r="B248" s="5" t="s">
        <v>454</v>
      </c>
      <c r="C248" s="5" t="s">
        <v>441</v>
      </c>
      <c r="D248" s="5" t="s">
        <v>199</v>
      </c>
    </row>
    <row r="249" spans="1:4">
      <c r="A249" s="4">
        <v>230601315</v>
      </c>
      <c r="B249" s="5" t="s">
        <v>455</v>
      </c>
      <c r="C249" s="5" t="s">
        <v>441</v>
      </c>
      <c r="D249" s="5" t="s">
        <v>199</v>
      </c>
    </row>
    <row r="250" spans="1:4">
      <c r="A250" s="6">
        <v>230601316</v>
      </c>
      <c r="B250" s="7" t="s">
        <v>456</v>
      </c>
      <c r="C250" s="7" t="s">
        <v>441</v>
      </c>
      <c r="D250" s="8" t="s">
        <v>205</v>
      </c>
    </row>
    <row r="251" spans="1:4">
      <c r="A251" s="6">
        <v>230601317</v>
      </c>
      <c r="B251" s="7" t="s">
        <v>457</v>
      </c>
      <c r="C251" s="7" t="s">
        <v>441</v>
      </c>
      <c r="D251" s="8" t="s">
        <v>205</v>
      </c>
    </row>
    <row r="252" spans="1:4">
      <c r="A252" s="6">
        <v>230601318</v>
      </c>
      <c r="B252" s="7" t="s">
        <v>458</v>
      </c>
      <c r="C252" s="7" t="s">
        <v>441</v>
      </c>
      <c r="D252" s="8" t="s">
        <v>205</v>
      </c>
    </row>
    <row r="253" spans="1:4">
      <c r="A253" s="6">
        <v>230601319</v>
      </c>
      <c r="B253" s="7" t="s">
        <v>459</v>
      </c>
      <c r="C253" s="7" t="s">
        <v>441</v>
      </c>
      <c r="D253" s="8" t="s">
        <v>205</v>
      </c>
    </row>
    <row r="254" spans="1:4">
      <c r="A254" s="4">
        <v>230601320</v>
      </c>
      <c r="B254" s="5" t="s">
        <v>460</v>
      </c>
      <c r="C254" s="5" t="s">
        <v>441</v>
      </c>
      <c r="D254" s="5" t="s">
        <v>199</v>
      </c>
    </row>
    <row r="255" spans="1:4">
      <c r="A255" s="4">
        <v>230601321</v>
      </c>
      <c r="B255" s="5" t="s">
        <v>461</v>
      </c>
      <c r="C255" s="5" t="s">
        <v>441</v>
      </c>
      <c r="D255" s="5" t="s">
        <v>199</v>
      </c>
    </row>
    <row r="256" spans="1:4">
      <c r="A256" s="4">
        <v>230601322</v>
      </c>
      <c r="B256" s="5" t="s">
        <v>462</v>
      </c>
      <c r="C256" s="5" t="s">
        <v>441</v>
      </c>
      <c r="D256" s="5" t="s">
        <v>199</v>
      </c>
    </row>
    <row r="257" spans="1:4">
      <c r="A257" s="4">
        <v>230601323</v>
      </c>
      <c r="B257" s="5" t="s">
        <v>463</v>
      </c>
      <c r="C257" s="5" t="s">
        <v>441</v>
      </c>
      <c r="D257" s="5" t="s">
        <v>199</v>
      </c>
    </row>
    <row r="258" spans="1:4">
      <c r="A258" s="4">
        <v>230601324</v>
      </c>
      <c r="B258" s="5" t="s">
        <v>464</v>
      </c>
      <c r="C258" s="5" t="s">
        <v>441</v>
      </c>
      <c r="D258" s="5" t="s">
        <v>199</v>
      </c>
    </row>
    <row r="259" spans="1:4">
      <c r="A259" s="4">
        <v>230601325</v>
      </c>
      <c r="B259" s="5" t="s">
        <v>465</v>
      </c>
      <c r="C259" s="5" t="s">
        <v>441</v>
      </c>
      <c r="D259" s="5" t="s">
        <v>199</v>
      </c>
    </row>
    <row r="260" spans="1:4">
      <c r="A260" s="6">
        <v>230601326</v>
      </c>
      <c r="B260" s="7" t="s">
        <v>466</v>
      </c>
      <c r="C260" s="7" t="s">
        <v>441</v>
      </c>
      <c r="D260" s="8" t="s">
        <v>205</v>
      </c>
    </row>
    <row r="261" spans="1:4">
      <c r="A261" s="6">
        <v>230601327</v>
      </c>
      <c r="B261" s="7" t="s">
        <v>467</v>
      </c>
      <c r="C261" s="7" t="s">
        <v>441</v>
      </c>
      <c r="D261" s="8" t="s">
        <v>205</v>
      </c>
    </row>
    <row r="262" spans="1:4">
      <c r="A262" s="6">
        <v>230601328</v>
      </c>
      <c r="B262" s="7" t="s">
        <v>468</v>
      </c>
      <c r="C262" s="7" t="s">
        <v>441</v>
      </c>
      <c r="D262" s="8" t="s">
        <v>205</v>
      </c>
    </row>
    <row r="263" spans="1:4">
      <c r="A263" s="6">
        <v>230601329</v>
      </c>
      <c r="B263" s="7" t="s">
        <v>469</v>
      </c>
      <c r="C263" s="7" t="s">
        <v>441</v>
      </c>
      <c r="D263" s="8" t="s">
        <v>205</v>
      </c>
    </row>
    <row r="264" spans="1:4">
      <c r="A264" s="6">
        <v>230601330</v>
      </c>
      <c r="B264" s="7" t="s">
        <v>470</v>
      </c>
      <c r="C264" s="7" t="s">
        <v>441</v>
      </c>
      <c r="D264" s="8" t="s">
        <v>205</v>
      </c>
    </row>
    <row r="265" spans="1:4">
      <c r="A265" s="6">
        <v>230401803</v>
      </c>
      <c r="B265" s="6" t="s">
        <v>471</v>
      </c>
      <c r="C265" s="6" t="s">
        <v>441</v>
      </c>
      <c r="D265" s="6" t="s">
        <v>229</v>
      </c>
    </row>
    <row r="266" spans="1:4">
      <c r="A266" s="6">
        <v>230401805</v>
      </c>
      <c r="B266" s="6" t="s">
        <v>472</v>
      </c>
      <c r="C266" s="6" t="s">
        <v>441</v>
      </c>
      <c r="D266" s="6" t="s">
        <v>229</v>
      </c>
    </row>
    <row r="267" spans="1:4">
      <c r="A267" s="6">
        <v>230701814</v>
      </c>
      <c r="B267" s="6" t="s">
        <v>473</v>
      </c>
      <c r="C267" s="6" t="s">
        <v>441</v>
      </c>
      <c r="D267" s="6" t="s">
        <v>229</v>
      </c>
    </row>
    <row r="268" spans="1:4">
      <c r="A268" s="6">
        <v>231302103</v>
      </c>
      <c r="B268" s="6" t="s">
        <v>474</v>
      </c>
      <c r="C268" s="6" t="s">
        <v>441</v>
      </c>
      <c r="D268" s="6" t="s">
        <v>229</v>
      </c>
    </row>
    <row r="269" spans="1:4">
      <c r="A269" s="6">
        <v>231702110</v>
      </c>
      <c r="B269" s="6" t="s">
        <v>475</v>
      </c>
      <c r="C269" s="6" t="s">
        <v>441</v>
      </c>
      <c r="D269" s="6" t="s">
        <v>229</v>
      </c>
    </row>
    <row r="270" spans="1:4">
      <c r="A270" s="6">
        <v>230601401</v>
      </c>
      <c r="B270" s="7" t="s">
        <v>476</v>
      </c>
      <c r="C270" s="7" t="s">
        <v>477</v>
      </c>
      <c r="D270" s="8" t="s">
        <v>205</v>
      </c>
    </row>
    <row r="271" spans="1:4">
      <c r="A271" s="6">
        <v>230601402</v>
      </c>
      <c r="B271" s="7" t="s">
        <v>478</v>
      </c>
      <c r="C271" s="7" t="s">
        <v>477</v>
      </c>
      <c r="D271" s="8" t="s">
        <v>205</v>
      </c>
    </row>
    <row r="272" spans="1:4">
      <c r="A272" s="6">
        <v>230601403</v>
      </c>
      <c r="B272" s="7" t="s">
        <v>479</v>
      </c>
      <c r="C272" s="7" t="s">
        <v>477</v>
      </c>
      <c r="D272" s="8" t="s">
        <v>205</v>
      </c>
    </row>
    <row r="273" spans="1:4">
      <c r="A273" s="6">
        <v>230601404</v>
      </c>
      <c r="B273" s="7" t="s">
        <v>480</v>
      </c>
      <c r="C273" s="7" t="s">
        <v>477</v>
      </c>
      <c r="D273" s="8" t="s">
        <v>205</v>
      </c>
    </row>
    <row r="274" spans="1:4">
      <c r="A274" s="6">
        <v>230601405</v>
      </c>
      <c r="B274" s="7" t="s">
        <v>481</v>
      </c>
      <c r="C274" s="7" t="s">
        <v>477</v>
      </c>
      <c r="D274" s="8" t="s">
        <v>205</v>
      </c>
    </row>
    <row r="275" spans="1:4">
      <c r="A275" s="4">
        <v>230601406</v>
      </c>
      <c r="B275" s="5" t="s">
        <v>482</v>
      </c>
      <c r="C275" s="5" t="s">
        <v>477</v>
      </c>
      <c r="D275" s="5" t="s">
        <v>199</v>
      </c>
    </row>
    <row r="276" spans="1:4">
      <c r="A276" s="4">
        <v>230601407</v>
      </c>
      <c r="B276" s="5" t="s">
        <v>483</v>
      </c>
      <c r="C276" s="5" t="s">
        <v>477</v>
      </c>
      <c r="D276" s="5" t="s">
        <v>199</v>
      </c>
    </row>
    <row r="277" spans="1:4">
      <c r="A277" s="4">
        <v>230601408</v>
      </c>
      <c r="B277" s="5" t="s">
        <v>484</v>
      </c>
      <c r="C277" s="5" t="s">
        <v>477</v>
      </c>
      <c r="D277" s="5" t="s">
        <v>199</v>
      </c>
    </row>
    <row r="278" spans="1:4">
      <c r="A278" s="6">
        <v>230601409</v>
      </c>
      <c r="B278" s="7" t="s">
        <v>485</v>
      </c>
      <c r="C278" s="7" t="s">
        <v>477</v>
      </c>
      <c r="D278" s="8" t="s">
        <v>205</v>
      </c>
    </row>
    <row r="279" spans="1:4">
      <c r="A279" s="6">
        <v>230601410</v>
      </c>
      <c r="B279" s="7" t="s">
        <v>486</v>
      </c>
      <c r="C279" s="7" t="s">
        <v>477</v>
      </c>
      <c r="D279" s="8" t="s">
        <v>205</v>
      </c>
    </row>
    <row r="280" spans="1:4">
      <c r="A280" s="6">
        <v>230601411</v>
      </c>
      <c r="B280" s="7" t="s">
        <v>487</v>
      </c>
      <c r="C280" s="7" t="s">
        <v>477</v>
      </c>
      <c r="D280" s="8" t="s">
        <v>205</v>
      </c>
    </row>
    <row r="281" spans="1:4">
      <c r="A281" s="6">
        <v>230601412</v>
      </c>
      <c r="B281" s="7" t="s">
        <v>488</v>
      </c>
      <c r="C281" s="7" t="s">
        <v>477</v>
      </c>
      <c r="D281" s="8" t="s">
        <v>205</v>
      </c>
    </row>
    <row r="282" spans="1:4">
      <c r="A282" s="6">
        <v>230601413</v>
      </c>
      <c r="B282" s="7" t="s">
        <v>489</v>
      </c>
      <c r="C282" s="7" t="s">
        <v>477</v>
      </c>
      <c r="D282" s="8" t="s">
        <v>205</v>
      </c>
    </row>
    <row r="283" spans="1:4">
      <c r="A283" s="6">
        <v>230601414</v>
      </c>
      <c r="B283" s="7" t="s">
        <v>490</v>
      </c>
      <c r="C283" s="7" t="s">
        <v>477</v>
      </c>
      <c r="D283" s="8" t="s">
        <v>205</v>
      </c>
    </row>
    <row r="284" spans="1:4">
      <c r="A284" s="6">
        <v>230601415</v>
      </c>
      <c r="B284" s="7" t="s">
        <v>491</v>
      </c>
      <c r="C284" s="7" t="s">
        <v>477</v>
      </c>
      <c r="D284" s="8" t="s">
        <v>205</v>
      </c>
    </row>
    <row r="285" spans="1:4">
      <c r="A285" s="6">
        <v>230601416</v>
      </c>
      <c r="B285" s="7" t="s">
        <v>492</v>
      </c>
      <c r="C285" s="7" t="s">
        <v>477</v>
      </c>
      <c r="D285" s="8" t="s">
        <v>205</v>
      </c>
    </row>
    <row r="286" spans="1:4">
      <c r="A286" s="6">
        <v>230601417</v>
      </c>
      <c r="B286" s="7" t="s">
        <v>493</v>
      </c>
      <c r="C286" s="7" t="s">
        <v>477</v>
      </c>
      <c r="D286" s="8" t="s">
        <v>205</v>
      </c>
    </row>
    <row r="287" spans="1:4">
      <c r="A287" s="6">
        <v>230601418</v>
      </c>
      <c r="B287" s="7" t="s">
        <v>494</v>
      </c>
      <c r="C287" s="7" t="s">
        <v>477</v>
      </c>
      <c r="D287" s="8" t="s">
        <v>205</v>
      </c>
    </row>
    <row r="288" spans="1:4">
      <c r="A288" s="6">
        <v>230601419</v>
      </c>
      <c r="B288" s="7" t="s">
        <v>495</v>
      </c>
      <c r="C288" s="7" t="s">
        <v>477</v>
      </c>
      <c r="D288" s="8" t="s">
        <v>205</v>
      </c>
    </row>
    <row r="289" spans="1:4">
      <c r="A289" s="6">
        <v>230601420</v>
      </c>
      <c r="B289" s="7" t="s">
        <v>496</v>
      </c>
      <c r="C289" s="7" t="s">
        <v>477</v>
      </c>
      <c r="D289" s="8" t="s">
        <v>205</v>
      </c>
    </row>
    <row r="290" spans="1:4">
      <c r="A290" s="6">
        <v>230601421</v>
      </c>
      <c r="B290" s="7" t="s">
        <v>497</v>
      </c>
      <c r="C290" s="7" t="s">
        <v>477</v>
      </c>
      <c r="D290" s="8" t="s">
        <v>205</v>
      </c>
    </row>
    <row r="291" spans="1:4">
      <c r="A291" s="4">
        <v>230601422</v>
      </c>
      <c r="B291" s="5" t="s">
        <v>498</v>
      </c>
      <c r="C291" s="5" t="s">
        <v>477</v>
      </c>
      <c r="D291" s="5" t="s">
        <v>199</v>
      </c>
    </row>
    <row r="292" spans="1:4">
      <c r="A292" s="4">
        <v>230601424</v>
      </c>
      <c r="B292" s="5" t="s">
        <v>499</v>
      </c>
      <c r="C292" s="5" t="s">
        <v>477</v>
      </c>
      <c r="D292" s="5" t="s">
        <v>199</v>
      </c>
    </row>
    <row r="293" spans="1:4">
      <c r="A293" s="4">
        <v>230601425</v>
      </c>
      <c r="B293" s="5" t="s">
        <v>500</v>
      </c>
      <c r="C293" s="5" t="s">
        <v>477</v>
      </c>
      <c r="D293" s="5" t="s">
        <v>199</v>
      </c>
    </row>
    <row r="294" spans="1:4">
      <c r="A294" s="4">
        <v>230601426</v>
      </c>
      <c r="B294" s="5" t="s">
        <v>501</v>
      </c>
      <c r="C294" s="5" t="s">
        <v>477</v>
      </c>
      <c r="D294" s="5" t="s">
        <v>199</v>
      </c>
    </row>
    <row r="295" spans="1:4">
      <c r="A295" s="4">
        <v>230601427</v>
      </c>
      <c r="B295" s="5" t="s">
        <v>502</v>
      </c>
      <c r="C295" s="5" t="s">
        <v>477</v>
      </c>
      <c r="D295" s="5" t="s">
        <v>199</v>
      </c>
    </row>
    <row r="296" spans="1:4">
      <c r="A296" s="4">
        <v>230601428</v>
      </c>
      <c r="B296" s="5" t="s">
        <v>503</v>
      </c>
      <c r="C296" s="5" t="s">
        <v>477</v>
      </c>
      <c r="D296" s="5" t="s">
        <v>199</v>
      </c>
    </row>
    <row r="297" spans="1:4">
      <c r="A297" s="4">
        <v>230601429</v>
      </c>
      <c r="B297" s="5" t="s">
        <v>504</v>
      </c>
      <c r="C297" s="5" t="s">
        <v>477</v>
      </c>
      <c r="D297" s="5" t="s">
        <v>199</v>
      </c>
    </row>
    <row r="298" spans="1:4">
      <c r="A298" s="4">
        <v>230601430</v>
      </c>
      <c r="B298" s="5" t="s">
        <v>505</v>
      </c>
      <c r="C298" s="5" t="s">
        <v>477</v>
      </c>
      <c r="D298" s="5" t="s">
        <v>199</v>
      </c>
    </row>
    <row r="299" spans="1:4">
      <c r="A299" s="6">
        <v>220302209</v>
      </c>
      <c r="B299" s="6" t="s">
        <v>506</v>
      </c>
      <c r="C299" s="6" t="s">
        <v>477</v>
      </c>
      <c r="D299" s="6" t="s">
        <v>229</v>
      </c>
    </row>
    <row r="300" spans="1:4">
      <c r="A300" s="6">
        <v>230303106</v>
      </c>
      <c r="B300" s="6" t="s">
        <v>507</v>
      </c>
      <c r="C300" s="6" t="s">
        <v>477</v>
      </c>
      <c r="D300" s="6" t="s">
        <v>229</v>
      </c>
    </row>
    <row r="301" spans="1:4">
      <c r="A301" s="6">
        <v>230303202</v>
      </c>
      <c r="B301" s="6" t="s">
        <v>508</v>
      </c>
      <c r="C301" s="6" t="s">
        <v>477</v>
      </c>
      <c r="D301" s="6" t="s">
        <v>229</v>
      </c>
    </row>
    <row r="302" spans="1:4">
      <c r="A302" s="6">
        <v>230701801</v>
      </c>
      <c r="B302" s="6" t="s">
        <v>509</v>
      </c>
      <c r="C302" s="6" t="s">
        <v>477</v>
      </c>
      <c r="D302" s="6" t="s">
        <v>229</v>
      </c>
    </row>
    <row r="303" spans="1:4">
      <c r="A303" s="6">
        <v>230903219</v>
      </c>
      <c r="B303" s="6" t="s">
        <v>510</v>
      </c>
      <c r="C303" s="6" t="s">
        <v>477</v>
      </c>
      <c r="D303" s="6" t="s">
        <v>229</v>
      </c>
    </row>
    <row r="304" spans="1:4">
      <c r="A304" s="6">
        <v>220101528</v>
      </c>
      <c r="B304" s="7" t="s">
        <v>511</v>
      </c>
      <c r="C304" s="7" t="s">
        <v>512</v>
      </c>
      <c r="D304" s="8" t="s">
        <v>205</v>
      </c>
    </row>
    <row r="305" spans="1:4">
      <c r="A305" s="6">
        <v>220303102</v>
      </c>
      <c r="B305" s="7" t="s">
        <v>513</v>
      </c>
      <c r="C305" s="7" t="s">
        <v>512</v>
      </c>
      <c r="D305" s="8" t="s">
        <v>205</v>
      </c>
    </row>
    <row r="306" spans="1:4">
      <c r="A306" s="6">
        <v>220401309</v>
      </c>
      <c r="B306" s="7" t="s">
        <v>514</v>
      </c>
      <c r="C306" s="7" t="s">
        <v>512</v>
      </c>
      <c r="D306" s="8" t="s">
        <v>205</v>
      </c>
    </row>
    <row r="307" spans="1:4">
      <c r="A307" s="4">
        <v>230603101</v>
      </c>
      <c r="B307" s="5" t="s">
        <v>515</v>
      </c>
      <c r="C307" s="5" t="s">
        <v>512</v>
      </c>
      <c r="D307" s="5" t="s">
        <v>199</v>
      </c>
    </row>
    <row r="308" spans="1:4">
      <c r="A308" s="4">
        <v>230603102</v>
      </c>
      <c r="B308" s="5" t="s">
        <v>516</v>
      </c>
      <c r="C308" s="5" t="s">
        <v>512</v>
      </c>
      <c r="D308" s="5" t="s">
        <v>199</v>
      </c>
    </row>
    <row r="309" spans="1:4">
      <c r="A309" s="6">
        <v>230603103</v>
      </c>
      <c r="B309" s="7" t="s">
        <v>517</v>
      </c>
      <c r="C309" s="7" t="s">
        <v>512</v>
      </c>
      <c r="D309" s="8" t="s">
        <v>205</v>
      </c>
    </row>
    <row r="310" spans="1:4">
      <c r="A310" s="6">
        <v>230603104</v>
      </c>
      <c r="B310" s="7" t="s">
        <v>518</v>
      </c>
      <c r="C310" s="7" t="s">
        <v>512</v>
      </c>
      <c r="D310" s="8" t="s">
        <v>205</v>
      </c>
    </row>
    <row r="311" spans="1:4">
      <c r="A311" s="6">
        <v>230603105</v>
      </c>
      <c r="B311" s="7" t="s">
        <v>519</v>
      </c>
      <c r="C311" s="7" t="s">
        <v>512</v>
      </c>
      <c r="D311" s="8" t="s">
        <v>205</v>
      </c>
    </row>
    <row r="312" spans="1:4">
      <c r="A312" s="6">
        <v>230603106</v>
      </c>
      <c r="B312" s="7" t="s">
        <v>520</v>
      </c>
      <c r="C312" s="7" t="s">
        <v>512</v>
      </c>
      <c r="D312" s="8" t="s">
        <v>205</v>
      </c>
    </row>
    <row r="313" spans="1:4">
      <c r="A313" s="6">
        <v>230603107</v>
      </c>
      <c r="B313" s="7" t="s">
        <v>521</v>
      </c>
      <c r="C313" s="7" t="s">
        <v>512</v>
      </c>
      <c r="D313" s="8" t="s">
        <v>205</v>
      </c>
    </row>
    <row r="314" spans="1:4">
      <c r="A314" s="6">
        <v>230603108</v>
      </c>
      <c r="B314" s="7" t="s">
        <v>522</v>
      </c>
      <c r="C314" s="7" t="s">
        <v>512</v>
      </c>
      <c r="D314" s="8" t="s">
        <v>205</v>
      </c>
    </row>
    <row r="315" spans="1:4">
      <c r="A315" s="6">
        <v>230603109</v>
      </c>
      <c r="B315" s="7" t="s">
        <v>523</v>
      </c>
      <c r="C315" s="7" t="s">
        <v>512</v>
      </c>
      <c r="D315" s="8" t="s">
        <v>205</v>
      </c>
    </row>
    <row r="316" spans="1:4">
      <c r="A316" s="6">
        <v>230603110</v>
      </c>
      <c r="B316" s="7" t="s">
        <v>524</v>
      </c>
      <c r="C316" s="7" t="s">
        <v>512</v>
      </c>
      <c r="D316" s="8" t="s">
        <v>205</v>
      </c>
    </row>
    <row r="317" spans="1:4">
      <c r="A317" s="6">
        <v>230603111</v>
      </c>
      <c r="B317" s="7" t="s">
        <v>525</v>
      </c>
      <c r="C317" s="7" t="s">
        <v>512</v>
      </c>
      <c r="D317" s="8" t="s">
        <v>205</v>
      </c>
    </row>
    <row r="318" spans="1:4">
      <c r="A318" s="6">
        <v>230603112</v>
      </c>
      <c r="B318" s="7" t="s">
        <v>526</v>
      </c>
      <c r="C318" s="7" t="s">
        <v>512</v>
      </c>
      <c r="D318" s="8" t="s">
        <v>205</v>
      </c>
    </row>
    <row r="319" spans="1:4">
      <c r="A319" s="6">
        <v>230603113</v>
      </c>
      <c r="B319" s="7" t="s">
        <v>527</v>
      </c>
      <c r="C319" s="7" t="s">
        <v>512</v>
      </c>
      <c r="D319" s="8" t="s">
        <v>205</v>
      </c>
    </row>
    <row r="320" spans="1:4">
      <c r="A320" s="6">
        <v>230603114</v>
      </c>
      <c r="B320" s="7" t="s">
        <v>528</v>
      </c>
      <c r="C320" s="7" t="s">
        <v>512</v>
      </c>
      <c r="D320" s="8" t="s">
        <v>205</v>
      </c>
    </row>
    <row r="321" spans="1:4">
      <c r="A321" s="6">
        <v>230603115</v>
      </c>
      <c r="B321" s="7" t="s">
        <v>529</v>
      </c>
      <c r="C321" s="7" t="s">
        <v>512</v>
      </c>
      <c r="D321" s="8" t="s">
        <v>205</v>
      </c>
    </row>
    <row r="322" spans="1:4">
      <c r="A322" s="6">
        <v>230603116</v>
      </c>
      <c r="B322" s="7" t="s">
        <v>530</v>
      </c>
      <c r="C322" s="7" t="s">
        <v>512</v>
      </c>
      <c r="D322" s="8" t="s">
        <v>205</v>
      </c>
    </row>
    <row r="323" spans="1:4">
      <c r="A323" s="6">
        <v>230603117</v>
      </c>
      <c r="B323" s="7" t="s">
        <v>531</v>
      </c>
      <c r="C323" s="7" t="s">
        <v>512</v>
      </c>
      <c r="D323" s="8" t="s">
        <v>205</v>
      </c>
    </row>
    <row r="324" spans="1:4">
      <c r="A324" s="6">
        <v>230603118</v>
      </c>
      <c r="B324" s="7" t="s">
        <v>532</v>
      </c>
      <c r="C324" s="7" t="s">
        <v>512</v>
      </c>
      <c r="D324" s="8" t="s">
        <v>205</v>
      </c>
    </row>
    <row r="325" spans="1:4">
      <c r="A325" s="6">
        <v>230603119</v>
      </c>
      <c r="B325" s="7" t="s">
        <v>533</v>
      </c>
      <c r="C325" s="7" t="s">
        <v>512</v>
      </c>
      <c r="D325" s="8" t="s">
        <v>205</v>
      </c>
    </row>
    <row r="326" spans="1:4">
      <c r="A326" s="6">
        <v>230603121</v>
      </c>
      <c r="B326" s="7" t="s">
        <v>534</v>
      </c>
      <c r="C326" s="7" t="s">
        <v>512</v>
      </c>
      <c r="D326" s="8" t="s">
        <v>205</v>
      </c>
    </row>
    <row r="327" spans="1:4">
      <c r="A327" s="6">
        <v>230603122</v>
      </c>
      <c r="B327" s="7" t="s">
        <v>535</v>
      </c>
      <c r="C327" s="7" t="s">
        <v>512</v>
      </c>
      <c r="D327" s="8" t="s">
        <v>205</v>
      </c>
    </row>
    <row r="328" spans="1:4">
      <c r="A328" s="6">
        <v>230603123</v>
      </c>
      <c r="B328" s="7" t="s">
        <v>536</v>
      </c>
      <c r="C328" s="7" t="s">
        <v>512</v>
      </c>
      <c r="D328" s="8" t="s">
        <v>205</v>
      </c>
    </row>
    <row r="329" spans="1:4">
      <c r="A329" s="6">
        <v>230603124</v>
      </c>
      <c r="B329" s="7" t="s">
        <v>537</v>
      </c>
      <c r="C329" s="7" t="s">
        <v>512</v>
      </c>
      <c r="D329" s="8" t="s">
        <v>205</v>
      </c>
    </row>
    <row r="330" spans="1:4">
      <c r="A330" s="6">
        <v>230603125</v>
      </c>
      <c r="B330" s="7" t="s">
        <v>538</v>
      </c>
      <c r="C330" s="7" t="s">
        <v>512</v>
      </c>
      <c r="D330" s="8" t="s">
        <v>205</v>
      </c>
    </row>
    <row r="331" spans="1:4">
      <c r="A331" s="6">
        <v>230603126</v>
      </c>
      <c r="B331" s="7" t="s">
        <v>539</v>
      </c>
      <c r="C331" s="7" t="s">
        <v>512</v>
      </c>
      <c r="D331" s="8" t="s">
        <v>205</v>
      </c>
    </row>
    <row r="332" spans="1:4">
      <c r="A332" s="6">
        <v>230603127</v>
      </c>
      <c r="B332" s="7" t="s">
        <v>540</v>
      </c>
      <c r="C332" s="7" t="s">
        <v>512</v>
      </c>
      <c r="D332" s="8" t="s">
        <v>205</v>
      </c>
    </row>
    <row r="333" spans="1:4">
      <c r="A333" s="6">
        <v>230603128</v>
      </c>
      <c r="B333" s="7" t="s">
        <v>541</v>
      </c>
      <c r="C333" s="7" t="s">
        <v>512</v>
      </c>
      <c r="D333" s="8" t="s">
        <v>205</v>
      </c>
    </row>
    <row r="334" spans="1:4">
      <c r="A334" s="6">
        <v>230603129</v>
      </c>
      <c r="B334" s="7" t="s">
        <v>542</v>
      </c>
      <c r="C334" s="7" t="s">
        <v>512</v>
      </c>
      <c r="D334" s="8" t="s">
        <v>205</v>
      </c>
    </row>
    <row r="335" spans="1:4">
      <c r="A335" s="6">
        <v>230603130</v>
      </c>
      <c r="B335" s="7" t="s">
        <v>543</v>
      </c>
      <c r="C335" s="7" t="s">
        <v>512</v>
      </c>
      <c r="D335" s="8" t="s">
        <v>205</v>
      </c>
    </row>
    <row r="336" spans="1:4">
      <c r="A336" s="6">
        <v>230101123</v>
      </c>
      <c r="B336" s="6" t="s">
        <v>544</v>
      </c>
      <c r="C336" s="6" t="s">
        <v>512</v>
      </c>
      <c r="D336" s="6" t="s">
        <v>229</v>
      </c>
    </row>
    <row r="337" spans="1:4">
      <c r="A337" s="6">
        <v>230303104</v>
      </c>
      <c r="B337" s="6" t="s">
        <v>545</v>
      </c>
      <c r="C337" s="6" t="s">
        <v>512</v>
      </c>
      <c r="D337" s="6" t="s">
        <v>229</v>
      </c>
    </row>
    <row r="338" spans="1:4">
      <c r="A338" s="6">
        <v>230303309</v>
      </c>
      <c r="B338" s="6" t="s">
        <v>546</v>
      </c>
      <c r="C338" s="6" t="s">
        <v>512</v>
      </c>
      <c r="D338" s="6" t="s">
        <v>229</v>
      </c>
    </row>
    <row r="339" spans="1:4">
      <c r="A339" s="6">
        <v>230701610</v>
      </c>
      <c r="B339" s="6" t="s">
        <v>547</v>
      </c>
      <c r="C339" s="6" t="s">
        <v>512</v>
      </c>
      <c r="D339" s="6" t="s">
        <v>229</v>
      </c>
    </row>
    <row r="340" spans="1:4">
      <c r="A340" s="6">
        <v>231302104</v>
      </c>
      <c r="B340" s="6" t="s">
        <v>548</v>
      </c>
      <c r="C340" s="6" t="s">
        <v>512</v>
      </c>
      <c r="D340" s="6" t="s">
        <v>229</v>
      </c>
    </row>
    <row r="341" spans="1:4">
      <c r="A341" s="6">
        <v>231303103</v>
      </c>
      <c r="B341" s="6" t="s">
        <v>549</v>
      </c>
      <c r="C341" s="6" t="s">
        <v>512</v>
      </c>
      <c r="D341" s="6" t="s">
        <v>229</v>
      </c>
    </row>
    <row r="342" spans="1:4">
      <c r="A342" s="6">
        <v>220603214</v>
      </c>
      <c r="B342" s="8" t="s">
        <v>550</v>
      </c>
      <c r="C342" s="8" t="s">
        <v>551</v>
      </c>
      <c r="D342" s="8" t="s">
        <v>205</v>
      </c>
    </row>
    <row r="343" spans="1:4">
      <c r="A343" s="6">
        <v>220701704</v>
      </c>
      <c r="B343" s="7" t="s">
        <v>552</v>
      </c>
      <c r="C343" s="7" t="s">
        <v>551</v>
      </c>
      <c r="D343" s="8" t="s">
        <v>205</v>
      </c>
    </row>
    <row r="344" spans="1:4">
      <c r="A344" s="6">
        <v>220901120</v>
      </c>
      <c r="B344" s="7" t="s">
        <v>553</v>
      </c>
      <c r="C344" s="7" t="s">
        <v>551</v>
      </c>
      <c r="D344" s="8" t="s">
        <v>205</v>
      </c>
    </row>
    <row r="345" spans="1:4">
      <c r="A345" s="6">
        <v>221301108</v>
      </c>
      <c r="B345" s="7" t="s">
        <v>554</v>
      </c>
      <c r="C345" s="7" t="s">
        <v>551</v>
      </c>
      <c r="D345" s="8" t="s">
        <v>205</v>
      </c>
    </row>
    <row r="346" spans="1:4">
      <c r="A346" s="6">
        <v>230603201</v>
      </c>
      <c r="B346" s="7" t="s">
        <v>555</v>
      </c>
      <c r="C346" s="7" t="s">
        <v>551</v>
      </c>
      <c r="D346" s="8" t="s">
        <v>205</v>
      </c>
    </row>
    <row r="347" spans="1:4">
      <c r="A347" s="4">
        <v>230603202</v>
      </c>
      <c r="B347" s="5" t="s">
        <v>556</v>
      </c>
      <c r="C347" s="5" t="s">
        <v>551</v>
      </c>
      <c r="D347" s="5" t="s">
        <v>199</v>
      </c>
    </row>
    <row r="348" spans="1:4">
      <c r="A348" s="4">
        <v>230603203</v>
      </c>
      <c r="B348" s="5" t="s">
        <v>557</v>
      </c>
      <c r="C348" s="5" t="s">
        <v>551</v>
      </c>
      <c r="D348" s="5" t="s">
        <v>199</v>
      </c>
    </row>
    <row r="349" spans="1:4">
      <c r="A349" s="4">
        <v>230603204</v>
      </c>
      <c r="B349" s="5" t="s">
        <v>558</v>
      </c>
      <c r="C349" s="5" t="s">
        <v>551</v>
      </c>
      <c r="D349" s="5" t="s">
        <v>199</v>
      </c>
    </row>
    <row r="350" spans="1:4">
      <c r="A350" s="4">
        <v>230603205</v>
      </c>
      <c r="B350" s="5" t="s">
        <v>559</v>
      </c>
      <c r="C350" s="5" t="s">
        <v>551</v>
      </c>
      <c r="D350" s="5" t="s">
        <v>199</v>
      </c>
    </row>
    <row r="351" spans="1:4">
      <c r="A351" s="4">
        <v>230603206</v>
      </c>
      <c r="B351" s="5" t="s">
        <v>560</v>
      </c>
      <c r="C351" s="5" t="s">
        <v>551</v>
      </c>
      <c r="D351" s="5" t="s">
        <v>199</v>
      </c>
    </row>
    <row r="352" spans="1:4">
      <c r="A352" s="4">
        <v>230603207</v>
      </c>
      <c r="B352" s="5" t="s">
        <v>561</v>
      </c>
      <c r="C352" s="5" t="s">
        <v>551</v>
      </c>
      <c r="D352" s="5" t="s">
        <v>199</v>
      </c>
    </row>
    <row r="353" spans="1:4">
      <c r="A353" s="4">
        <v>230603208</v>
      </c>
      <c r="B353" s="5" t="s">
        <v>562</v>
      </c>
      <c r="C353" s="5" t="s">
        <v>551</v>
      </c>
      <c r="D353" s="5" t="s">
        <v>199</v>
      </c>
    </row>
    <row r="354" spans="1:4">
      <c r="A354" s="4">
        <v>230603209</v>
      </c>
      <c r="B354" s="5" t="s">
        <v>563</v>
      </c>
      <c r="C354" s="5" t="s">
        <v>551</v>
      </c>
      <c r="D354" s="5" t="s">
        <v>199</v>
      </c>
    </row>
    <row r="355" spans="1:4">
      <c r="A355" s="4">
        <v>230603210</v>
      </c>
      <c r="B355" s="5" t="s">
        <v>564</v>
      </c>
      <c r="C355" s="5" t="s">
        <v>551</v>
      </c>
      <c r="D355" s="5" t="s">
        <v>199</v>
      </c>
    </row>
    <row r="356" spans="1:4">
      <c r="A356" s="4">
        <v>230603211</v>
      </c>
      <c r="B356" s="5" t="s">
        <v>565</v>
      </c>
      <c r="C356" s="5" t="s">
        <v>551</v>
      </c>
      <c r="D356" s="5" t="s">
        <v>199</v>
      </c>
    </row>
    <row r="357" spans="1:4">
      <c r="A357" s="4">
        <v>230603212</v>
      </c>
      <c r="B357" s="5" t="s">
        <v>566</v>
      </c>
      <c r="C357" s="5" t="s">
        <v>551</v>
      </c>
      <c r="D357" s="5" t="s">
        <v>199</v>
      </c>
    </row>
    <row r="358" spans="1:4">
      <c r="A358" s="4">
        <v>230603213</v>
      </c>
      <c r="B358" s="5" t="s">
        <v>567</v>
      </c>
      <c r="C358" s="5" t="s">
        <v>551</v>
      </c>
      <c r="D358" s="5" t="s">
        <v>199</v>
      </c>
    </row>
    <row r="359" spans="1:4">
      <c r="A359" s="6">
        <v>230603214</v>
      </c>
      <c r="B359" s="7" t="s">
        <v>568</v>
      </c>
      <c r="C359" s="7" t="s">
        <v>551</v>
      </c>
      <c r="D359" s="8" t="s">
        <v>205</v>
      </c>
    </row>
    <row r="360" spans="1:4">
      <c r="A360" s="6">
        <v>230603215</v>
      </c>
      <c r="B360" s="7" t="s">
        <v>569</v>
      </c>
      <c r="C360" s="7" t="s">
        <v>551</v>
      </c>
      <c r="D360" s="8" t="s">
        <v>205</v>
      </c>
    </row>
    <row r="361" spans="1:4">
      <c r="A361" s="6">
        <v>230603216</v>
      </c>
      <c r="B361" s="7" t="s">
        <v>570</v>
      </c>
      <c r="C361" s="7" t="s">
        <v>551</v>
      </c>
      <c r="D361" s="8" t="s">
        <v>205</v>
      </c>
    </row>
    <row r="362" spans="1:4">
      <c r="A362" s="6">
        <v>230603217</v>
      </c>
      <c r="B362" s="7" t="s">
        <v>571</v>
      </c>
      <c r="C362" s="7" t="s">
        <v>551</v>
      </c>
      <c r="D362" s="8" t="s">
        <v>205</v>
      </c>
    </row>
    <row r="363" spans="1:4">
      <c r="A363" s="6">
        <v>230603218</v>
      </c>
      <c r="B363" s="7" t="s">
        <v>572</v>
      </c>
      <c r="C363" s="7" t="s">
        <v>551</v>
      </c>
      <c r="D363" s="8" t="s">
        <v>205</v>
      </c>
    </row>
    <row r="364" spans="1:4">
      <c r="A364" s="6">
        <v>230603219</v>
      </c>
      <c r="B364" s="7" t="s">
        <v>573</v>
      </c>
      <c r="C364" s="7" t="s">
        <v>551</v>
      </c>
      <c r="D364" s="8" t="s">
        <v>205</v>
      </c>
    </row>
    <row r="365" spans="1:4">
      <c r="A365" s="6">
        <v>230603220</v>
      </c>
      <c r="B365" s="7" t="s">
        <v>574</v>
      </c>
      <c r="C365" s="7" t="s">
        <v>551</v>
      </c>
      <c r="D365" s="8" t="s">
        <v>205</v>
      </c>
    </row>
    <row r="366" spans="1:4">
      <c r="A366" s="6">
        <v>230603221</v>
      </c>
      <c r="B366" s="7" t="s">
        <v>575</v>
      </c>
      <c r="C366" s="7" t="s">
        <v>551</v>
      </c>
      <c r="D366" s="8" t="s">
        <v>205</v>
      </c>
    </row>
    <row r="367" spans="1:4">
      <c r="A367" s="6">
        <v>230603222</v>
      </c>
      <c r="B367" s="7" t="s">
        <v>576</v>
      </c>
      <c r="C367" s="7" t="s">
        <v>551</v>
      </c>
      <c r="D367" s="8" t="s">
        <v>205</v>
      </c>
    </row>
    <row r="368" spans="1:4">
      <c r="A368" s="6">
        <v>230603223</v>
      </c>
      <c r="B368" s="7" t="s">
        <v>577</v>
      </c>
      <c r="C368" s="7" t="s">
        <v>551</v>
      </c>
      <c r="D368" s="8" t="s">
        <v>205</v>
      </c>
    </row>
    <row r="369" spans="1:4">
      <c r="A369" s="6">
        <v>230603224</v>
      </c>
      <c r="B369" s="7" t="s">
        <v>578</v>
      </c>
      <c r="C369" s="7" t="s">
        <v>551</v>
      </c>
      <c r="D369" s="8" t="s">
        <v>205</v>
      </c>
    </row>
    <row r="370" spans="1:4">
      <c r="A370" s="6">
        <v>230603225</v>
      </c>
      <c r="B370" s="7" t="s">
        <v>579</v>
      </c>
      <c r="C370" s="7" t="s">
        <v>551</v>
      </c>
      <c r="D370" s="8" t="s">
        <v>205</v>
      </c>
    </row>
    <row r="371" spans="1:4">
      <c r="A371" s="6">
        <v>230603226</v>
      </c>
      <c r="B371" s="7" t="s">
        <v>580</v>
      </c>
      <c r="C371" s="7" t="s">
        <v>551</v>
      </c>
      <c r="D371" s="8" t="s">
        <v>205</v>
      </c>
    </row>
    <row r="372" spans="1:4">
      <c r="A372" s="6">
        <v>230603227</v>
      </c>
      <c r="B372" s="7" t="s">
        <v>581</v>
      </c>
      <c r="C372" s="7" t="s">
        <v>551</v>
      </c>
      <c r="D372" s="8" t="s">
        <v>205</v>
      </c>
    </row>
    <row r="373" spans="1:4">
      <c r="A373" s="6">
        <v>230603228</v>
      </c>
      <c r="B373" s="7" t="s">
        <v>582</v>
      </c>
      <c r="C373" s="7" t="s">
        <v>551</v>
      </c>
      <c r="D373" s="8" t="s">
        <v>205</v>
      </c>
    </row>
    <row r="374" spans="1:4">
      <c r="A374" s="6">
        <v>230603229</v>
      </c>
      <c r="B374" s="7" t="s">
        <v>583</v>
      </c>
      <c r="C374" s="7" t="s">
        <v>551</v>
      </c>
      <c r="D374" s="8" t="s">
        <v>205</v>
      </c>
    </row>
    <row r="375" spans="1:4">
      <c r="A375" s="6">
        <v>230603230</v>
      </c>
      <c r="B375" s="7" t="s">
        <v>584</v>
      </c>
      <c r="C375" s="7" t="s">
        <v>551</v>
      </c>
      <c r="D375" s="8" t="s">
        <v>205</v>
      </c>
    </row>
    <row r="376" spans="1:4">
      <c r="A376" s="6">
        <v>230205223</v>
      </c>
      <c r="B376" s="6" t="s">
        <v>585</v>
      </c>
      <c r="C376" s="6" t="s">
        <v>551</v>
      </c>
      <c r="D376" s="6" t="s">
        <v>229</v>
      </c>
    </row>
    <row r="377" spans="1:4">
      <c r="A377" s="6">
        <v>230205603</v>
      </c>
      <c r="B377" s="6" t="s">
        <v>586</v>
      </c>
      <c r="C377" s="6" t="s">
        <v>551</v>
      </c>
      <c r="D377" s="6" t="s">
        <v>229</v>
      </c>
    </row>
    <row r="378" spans="1:4">
      <c r="A378" s="6">
        <v>230701222</v>
      </c>
      <c r="B378" s="6" t="s">
        <v>587</v>
      </c>
      <c r="C378" s="6" t="s">
        <v>551</v>
      </c>
      <c r="D378" s="6" t="s">
        <v>229</v>
      </c>
    </row>
    <row r="379" spans="1:4">
      <c r="A379" s="6">
        <v>230701411</v>
      </c>
      <c r="B379" s="6" t="s">
        <v>588</v>
      </c>
      <c r="C379" s="6" t="s">
        <v>551</v>
      </c>
      <c r="D379" s="6" t="s">
        <v>229</v>
      </c>
    </row>
    <row r="380" spans="1:4">
      <c r="A380" s="6">
        <v>231303112</v>
      </c>
      <c r="B380" s="6" t="s">
        <v>589</v>
      </c>
      <c r="C380" s="6" t="s">
        <v>551</v>
      </c>
      <c r="D380" s="6" t="s">
        <v>229</v>
      </c>
    </row>
    <row r="381" spans="1:4">
      <c r="A381" s="6">
        <v>231303113</v>
      </c>
      <c r="B381" s="6" t="s">
        <v>590</v>
      </c>
      <c r="C381" s="6" t="s">
        <v>551</v>
      </c>
      <c r="D381" s="6" t="s">
        <v>229</v>
      </c>
    </row>
    <row r="382" ht="15.75" spans="1:4">
      <c r="A382" s="9">
        <v>220601415</v>
      </c>
      <c r="B382" s="10" t="s">
        <v>591</v>
      </c>
      <c r="C382" s="10" t="s">
        <v>477</v>
      </c>
      <c r="D382" s="11" t="s">
        <v>592</v>
      </c>
    </row>
    <row r="383" ht="15.75" spans="1:4">
      <c r="A383" s="9">
        <v>220604221</v>
      </c>
      <c r="B383" s="10" t="s">
        <v>593</v>
      </c>
      <c r="C383" s="10" t="s">
        <v>333</v>
      </c>
      <c r="D383" s="11" t="s">
        <v>592</v>
      </c>
    </row>
    <row r="384" spans="1:4">
      <c r="A384" s="1">
        <v>123456789</v>
      </c>
      <c r="B384" s="1" t="s">
        <v>594</v>
      </c>
      <c r="C384" s="1" t="s">
        <v>595</v>
      </c>
      <c r="D384" s="1" t="s">
        <v>229</v>
      </c>
    </row>
  </sheetData>
  <autoFilter xmlns:etc="http://www.wps.cn/officeDocument/2017/etCustomData" ref="A1:D384" etc:filterBottomFollowUsedRange="0">
    <extLst/>
  </autoFilter>
  <pageMargins left="0.7" right="0.7" top="0.75" bottom="0.75" header="0.3" footer="0.3"/>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自由填写区" rangeCreator="" othersAccessPermission="edit"/>
    <arrUserId title="限制数量区" rangeCreator="" othersAccessPermission="edit"/>
    <arrUserId title="学号" rangeCreator="" othersAccessPermission="edit"/>
    <arrUserId title="分数区" rangeCreator="" othersAccessPermission="edit"/>
    <arrUserId title="年份" rangeCreator="" othersAccessPermission="edit"/>
    <arrUserId title="限制数量区_1" rangeCreator="" othersAccessPermission="edit"/>
    <arrUserId title="限制数量区_2" rangeCreator="" othersAccessPermission="edit"/>
    <arrUserId title="限制数量区_3" rangeCreator="" othersAccessPermission="edit"/>
    <arrUserId title="限制数量区_4" rangeCreator="" othersAccessPermission="edit"/>
    <arrUserId title="自由填写区_1" rangeCreator="" othersAccessPermission="edit"/>
    <arrUserId title="自由填写区_2" rangeCreator="" othersAccessPermission="edit"/>
  </rangeList>
  <rangeList sheetStid="4" master="" otherUserPermission="visible"/>
  <rangeList sheetStid="5" master="" otherUserPermission="visible"/>
  <rangeList sheetStid="2" master="" otherUserPermission="visible"/>
  <rangeList sheetStid="6" master="" otherUserPermission="visible"/>
  <rangeList sheetStid="7" master="" otherUserPermission="visible"/>
  <rangeList sheetStid="8" master="" otherUserPermission="visible"/>
  <rangeList sheetStid="3" master="" otherUserPermission="visible"/>
  <rangeList sheetStid="9"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9</vt:i4>
      </vt:variant>
    </vt:vector>
  </HeadingPairs>
  <TitlesOfParts>
    <vt:vector size="9" baseType="lpstr">
      <vt:lpstr>个人材料清单</vt:lpstr>
      <vt:lpstr>班级</vt:lpstr>
      <vt:lpstr>德育</vt:lpstr>
      <vt:lpstr>智育</vt:lpstr>
      <vt:lpstr>体育</vt:lpstr>
      <vt:lpstr>美育</vt:lpstr>
      <vt:lpstr>劳育</vt:lpstr>
      <vt:lpstr>加分表</vt:lpstr>
      <vt:lpstr>学生名册</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ls-823</dc:creator>
  <cp:lastModifiedBy>YM</cp:lastModifiedBy>
  <dcterms:created xsi:type="dcterms:W3CDTF">2015-06-05T18:19:00Z</dcterms:created>
  <cp:lastPrinted>2024-09-03T09:34:00Z</cp:lastPrinted>
  <dcterms:modified xsi:type="dcterms:W3CDTF">2024-09-03T09:44:27Z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0AF2DE38AE444EC1AD5A8B5E2F09BAEE_12</vt:lpwstr>
  </property>
</Properties>
</file>